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4b12ab85d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 vs Actual" sheetId="1" r:id="R3285fbf196eb4d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"/>
    <x:numFmt numFmtId="201" formatCode="0.0%"/>
    <x:numFmt numFmtId="202" formatCode="$#,##0;($#,##0);-"/>
    <x:numFmt numFmtId="203" formatCode="0.0%;(0.0%);-"/>
  </x:numFmts>
  <x:fonts count="10">
    <x:font>
      <x:sz val="11"/>
      <x:name val="Carlito"/>
    </x:font>
    <x:font>
      <x:sz val="10"/>
      <x:color rgb="FF263936"/>
      <x:name val="Arial"/>
    </x:font>
    <x:font>
      <x:b/>
      <x:sz val="16"/>
      <x:color rgb="FF173A37"/>
      <x:name val="Arial"/>
    </x:font>
    <x:font>
      <x:i/>
      <x:sz val="10"/>
      <x:color rgb="FF687875"/>
      <x:name val="Arial"/>
    </x:font>
    <x:font>
      <x:sz val="10"/>
      <x:color rgb="FF1D4ED8"/>
      <x:name val="Arial"/>
    </x:font>
    <x:font>
      <x:i/>
      <x:sz val="9"/>
      <x:color rgb="FF687875"/>
      <x:name val="Arial"/>
    </x:font>
    <x:font>
      <x:b/>
      <x:sz val="10"/>
      <x:color rgb="FF36534E"/>
      <x:name val="Arial"/>
    </x:font>
    <x:font>
      <x:b/>
      <x:sz val="15"/>
      <x:color rgb="FF173A37"/>
      <x:name val="Arial"/>
    </x:font>
    <x:font>
      <x:b/>
      <x:sz val="10"/>
      <x:color rgb="FFFFFFFF"/>
      <x:name val="Arial"/>
    </x:font>
    <x:font>
      <x:b/>
      <x:sz val="10"/>
      <x:color rgb="FF173A3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0B3"/>
      </x:patternFill>
    </x:fill>
    <x:fill>
      <x:patternFill patternType="solid">
        <x:fgColor rgb="FFEAF4F1"/>
      </x:patternFill>
    </x:fill>
    <x:fill>
      <x:patternFill patternType="solid">
        <x:fgColor rgb="FF173A37"/>
      </x:patternFill>
    </x:fill>
    <x:fill>
      <x:patternFill patternType="solid">
        <x:fgColor rgb="FFF6F9F8"/>
      </x:patternFill>
    </x:fill>
  </x:fills>
  <x:borders count="7">
    <x:border/>
    <x:border>
      <x:left style="thin">
        <x:color rgb="FFD7E5E1"/>
      </x:left>
      <x:top style="thin">
        <x:color rgb="FFD7E5E1"/>
      </x:top>
    </x:border>
    <x:border>
      <x:right style="thin">
        <x:color rgb="FFD7E5E1"/>
      </x:right>
      <x:top style="thin">
        <x:color rgb="FFD7E5E1"/>
      </x:top>
    </x:border>
    <x:border>
      <x:left style="thin">
        <x:color rgb="FFD7E5E1"/>
      </x:left>
      <x:bottom style="thin">
        <x:color rgb="FFD7E5E1"/>
      </x:bottom>
    </x:border>
    <x:border>
      <x:right style="thin">
        <x:color rgb="FFD7E5E1"/>
      </x:right>
      <x:bottom style="thin">
        <x:color rgb="FFD7E5E1"/>
      </x:bottom>
    </x:border>
    <x:border>
      <x:bottom style="thin">
        <x:color rgb="FFDCE6E3"/>
      </x:bottom>
    </x:border>
    <x:border>
      <x:top style="thin">
        <x:color rgb="FFDCE6E3"/>
      </x:top>
      <x:bottom style="thin">
        <x:color rgb="FFDCE6E3"/>
      </x:bottom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horizontal="center" vertical="center"/>
    </x:xf>
    <x:xf numFmtId="0" fontId="7" fillId="0" borderId="1" xfId="0" applyNumberFormat="1" applyFont="1" applyFill="1" applyBorder="1" applyAlignment="1">
      <x:alignment horizontal="center" vertical="center"/>
    </x:xf>
    <x:xf numFmtId="0" fontId="7" fillId="0" borderId="2" xfId="0" applyNumberFormat="1" applyFont="1" applyFill="1" applyBorder="1" applyAlignment="1">
      <x:alignment horizontal="center" vertical="center"/>
    </x:xf>
    <x:xf numFmtId="0" fontId="7" fillId="0" borderId="3" xfId="0" applyNumberFormat="1" applyFont="1" applyFill="1" applyBorder="1" applyAlignment="1">
      <x:alignment horizontal="center" vertical="center"/>
    </x:xf>
    <x:xf numFmtId="0" fontId="7" fillId="0" borderId="4" xfId="0" applyNumberFormat="1" applyFont="1" applyFill="1" applyBorder="1" applyAlignment="1">
      <x:alignment horizontal="center" vertical="center"/>
    </x:xf>
    <x:xf numFmtId="202" fontId="7" fillId="0" borderId="1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horizontal="center"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202" fontId="1" fillId="0" borderId="5" xfId="0" applyNumberFormat="1" applyFont="1" applyFill="1" applyBorder="1" applyAlignment="1">
      <x:alignment vertical="center"/>
    </x:xf>
    <x:xf numFmtId="202" fontId="1" fillId="0" borderId="6" xfId="0" applyNumberFormat="1" applyFont="1" applyFill="1" applyBorder="1" applyAlignment="1">
      <x:alignment vertical="center"/>
    </x:xf>
    <x:xf numFmtId="203" fontId="1" fillId="0" borderId="5" xfId="0" applyNumberFormat="1" applyFont="1" applyFill="1" applyBorder="1" applyAlignment="1">
      <x:alignment vertical="center"/>
    </x:xf>
    <x:xf numFmtId="203" fontId="1" fillId="0" borderId="6" xfId="0" applyNumberFormat="1" applyFont="1" applyFill="1" applyBorder="1" applyAlignment="1">
      <x:alignment vertical="center"/>
    </x:xf>
    <x:xf numFmtId="202" fontId="1" fillId="0" borderId="5" xfId="0" applyNumberFormat="1" applyFont="1" applyFill="1" applyBorder="1" applyAlignment="1">
      <x:alignment horizontal="right" vertical="center"/>
    </x:xf>
    <x:xf numFmtId="203" fontId="1" fillId="0" borderId="5" xfId="0" applyNumberFormat="1" applyFont="1" applyFill="1" applyBorder="1" applyAlignment="1">
      <x:alignment horizontal="right" vertical="center"/>
    </x:xf>
    <x:xf numFmtId="202" fontId="1" fillId="0" borderId="6" xfId="0" applyNumberFormat="1" applyFont="1" applyFill="1" applyBorder="1" applyAlignment="1">
      <x:alignment horizontal="right" vertical="center"/>
    </x:xf>
    <x:xf numFmtId="203" fontId="1" fillId="0" borderId="6" xfId="0" applyNumberFormat="1" applyFont="1" applyFill="1" applyBorder="1" applyAlignment="1">
      <x:alignment horizontal="right" vertical="center"/>
    </x:xf>
    <x:xf numFmtId="0" fontId="1" fillId="0" borderId="5" xfId="0" applyNumberFormat="1" applyFont="1" applyFill="1" applyBorder="1" applyAlignment="1">
      <x:alignment horizontal="center" vertical="center"/>
    </x:xf>
    <x:xf numFmtId="0" fontId="1" fillId="0" borderId="6" xfId="0" applyNumberFormat="1" applyFont="1" applyFill="1" applyBorder="1" applyAlignment="1">
      <x:alignment horizontal="center" vertical="center"/>
    </x:xf>
    <x:xf numFmtId="0" fontId="1" fillId="5" borderId="6" xfId="0" applyNumberFormat="1" applyFont="1" applyFill="1" applyBorder="1" applyAlignment="1">
      <x:alignment vertical="center"/>
    </x:xf>
    <x:xf numFmtId="202" fontId="1" fillId="5" borderId="6" xfId="0" applyNumberFormat="1" applyFont="1" applyFill="1" applyBorder="1" applyAlignment="1">
      <x:alignment horizontal="right" vertical="center"/>
    </x:xf>
    <x:xf numFmtId="203" fontId="1" fillId="5" borderId="6" xfId="0" applyNumberFormat="1" applyFont="1" applyFill="1" applyBorder="1" applyAlignment="1">
      <x:alignment horizontal="right" vertical="center"/>
    </x:xf>
    <x:xf numFmtId="0" fontId="1" fillId="5" borderId="6" xfId="0" applyNumberFormat="1" applyFont="1" applyFill="1" applyBorder="1" applyAlignment="1">
      <x:alignment horizontal="center" vertical="center"/>
    </x:xf>
    <x:xf numFmtId="0" fontId="9" fillId="5" borderId="6" xfId="0" applyNumberFormat="1" applyFont="1" applyFill="1" applyBorder="1" applyAlignment="1">
      <x:alignment vertical="center"/>
    </x:xf>
    <x:xf numFmtId="202" fontId="9" fillId="5" borderId="6" xfId="0" applyNumberFormat="1" applyFont="1" applyFill="1" applyBorder="1" applyAlignment="1">
      <x:alignment horizontal="right" vertical="center"/>
    </x:xf>
    <x:xf numFmtId="203" fontId="9" fillId="5" borderId="6" xfId="0" applyNumberFormat="1" applyFont="1" applyFill="1" applyBorder="1" applyAlignment="1">
      <x:alignment horizontal="right" vertical="center"/>
    </x:xf>
    <x:xf numFmtId="0" fontId="9" fillId="5" borderId="6" xfId="0" applyNumberFormat="1" applyFont="1" applyFill="1" applyBorder="1" applyAlignment="1">
      <x:alignment horizontal="center" vertical="center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/>
    </x:xf>
    <x:xf numFmtId="0" fontId="9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087A62"/>
      </x:font>
      <x:fill>
        <x:patternFill patternType="solid">
          <x:bgColor rgb="FFE7F6EE"/>
        </x:patternFill>
      </x:fill>
    </x:dxf>
    <x:dxf>
      <x:font>
        <x:b/>
        <x:color rgb="FFC94343"/>
      </x:font>
      <x:fill>
        <x:patternFill patternType="solid">
          <x:bgColor rgb="FFFDECEC"/>
        </x:patternFill>
      </x:fill>
    </x:dxf>
    <x:dxf>
      <x:font>
        <x:b/>
        <x:color rgb="FFA86400"/>
      </x:font>
      <x:fill>
        <x:patternFill patternType="solid">
          <x:bgColor rgb="FFFFF2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9c684556e4852" /><Relationship Type="http://schemas.openxmlformats.org/officeDocument/2006/relationships/theme" Target="/xl/theme/theme1.xml" Id="Rcb7a5022d0594d48" /><Relationship Type="http://schemas.openxmlformats.org/officeDocument/2006/relationships/sharedStrings" Target="/xl/sharedStrings.xml" Id="R9068877012304b4d" /><Relationship Type="http://schemas.openxmlformats.org/officeDocument/2006/relationships/worksheet" Target="/xl/worksheets/sheet1.xml" Id="R3285fbf196eb4d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6B61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2" max="2" width="21" hidden="0" customWidth="1"/>
    <x:col min="3" max="3" width="12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3" hidden="0" customWidth="1"/>
    <x:col min="9" max="9" width="13" hidden="0" customWidth="1"/>
    <x:col min="10" max="10" width="3" hidden="0" customWidth="1"/>
    <x:col min="11" max="11" width="20" hidden="0" customWidth="1"/>
    <x:col min="12" max="12" width="43" hidden="0" customWidth="1"/>
  </x:cols>
  <x:sheetData>
    <x:row r="2" ht="28" customHeight="1">
      <x:c r="B2" s="3" t="str">
        <x:v>Budget Variance Analysis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0" customHeight="1">
      <x:c r="B3" s="4" t="str">
        <x:v>Illustrative monthly budget versus actuals (USD)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4" customHeight="1">
      <x:c r="B4" s="2" t="str">
        <x:v>Review threshold ($)</x:v>
      </x:c>
      <x:c r="C4" s="7" t="n">
        <x:v>5000</x:v>
      </x:c>
      <x:c r="D4" s="2"/>
      <x:c r="E4" s="2" t="str">
        <x:v>Review threshold (%)</x:v>
      </x:c>
      <x:c r="F4" s="8" t="n">
        <x:v>0.05</x:v>
      </x:c>
      <x:c r="G4" s="2"/>
      <x:c r="H4" s="9" t="str">
        <x:v>Edit the two yellow cells to change materiality.</x:v>
      </x:c>
      <x:c r="I4" s="2"/>
      <x:c r="J4" s="2"/>
      <x:c r="K4" s="2"/>
      <x:c r="L4" s="2"/>
    </x:row>
    <x:row r="5"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B6" s="12" t="str">
        <x:v>Revenue variance</x:v>
      </x:c>
      <x:c r="C6" s="12"/>
      <x:c r="D6" s="12" t="str">
        <x:v>Operating expense variance</x:v>
      </x:c>
      <x:c r="E6" s="12"/>
      <x:c r="F6" s="12" t="str">
        <x:v>Operating income variance</x:v>
      </x:c>
      <x:c r="G6" s="12"/>
      <x:c r="H6" s="12" t="str">
        <x:v>Lines requiring review</x:v>
      </x:c>
      <x:c r="I6" s="12"/>
      <x:c r="J6" s="2"/>
      <x:c r="K6" s="2"/>
      <x:c r="L6" s="2"/>
    </x:row>
    <x:row r="7">
      <x:c r="B7" s="19" t="n">
        <x:f>F12</x:f>
        <x:v>-18000</x:v>
      </x:c>
      <x:c r="C7" s="16"/>
      <x:c r="D7" s="19" t="n">
        <x:f>F19</x:f>
        <x:v>24700</x:v>
      </x:c>
      <x:c r="E7" s="16"/>
      <x:c r="F7" s="19" t="n">
        <x:f>F20</x:f>
        <x:v>-38700</x:v>
      </x:c>
      <x:c r="G7" s="16"/>
      <x:c r="H7" s="15" t="n">
        <x:f>COUNTIF(I12:I20,"Review")</x:f>
        <x:v>7</x:v>
      </x:c>
      <x:c r="I7" s="16"/>
      <x:c r="J7" s="2"/>
      <x:c r="K7" s="2"/>
      <x:c r="L7" s="2"/>
    </x:row>
    <x:row r="8">
      <x:c r="B8" s="17"/>
      <x:c r="C8" s="18"/>
      <x:c r="D8" s="17"/>
      <x:c r="E8" s="18"/>
      <x:c r="F8" s="17"/>
      <x:c r="G8" s="18"/>
      <x:c r="H8" s="17"/>
      <x:c r="I8" s="18"/>
      <x:c r="J8" s="2"/>
      <x:c r="K8" s="2"/>
      <x:c r="L8" s="2"/>
    </x:row>
    <x:row r="9"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25" customHeight="1">
      <x:c r="B10" s="22" t="str">
        <x:v>Line item</x:v>
      </x:c>
      <x:c r="C10" s="22" t="str">
        <x:v>Type</x:v>
      </x:c>
      <x:c r="D10" s="22" t="str">
        <x:v>Budget</x:v>
      </x:c>
      <x:c r="E10" s="22" t="str">
        <x:v>Actual</x:v>
      </x:c>
      <x:c r="F10" s="22" t="str">
        <x:v>Variance ($)</x:v>
      </x:c>
      <x:c r="G10" s="22" t="str">
        <x:v>Variance (%)</x:v>
      </x:c>
      <x:c r="H10" s="22" t="str">
        <x:v>Status</x:v>
      </x:c>
      <x:c r="I10" s="22" t="str">
        <x:v>Review flag</x:v>
      </x:c>
      <x:c r="J10" s="2"/>
      <x:c r="K10" s="22" t="str">
        <x:v>Line item</x:v>
      </x:c>
      <x:c r="L10" s="22" t="str">
        <x:v>Driver to verify</x:v>
      </x:c>
    </x:row>
    <x:row r="11"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23" customHeight="1">
      <x:c r="B12" s="23" t="str">
        <x:v>Revenue</x:v>
      </x:c>
      <x:c r="C12" s="23" t="str">
        <x:v>Revenue</x:v>
      </x:c>
      <x:c r="D12" s="29" t="n">
        <x:v>500000</x:v>
      </x:c>
      <x:c r="E12" s="29" t="n">
        <x:v>482000</x:v>
      </x:c>
      <x:c r="F12" s="29" t="n">
        <x:f>E12-D12</x:f>
        <x:v>-18000</x:v>
      </x:c>
      <x:c r="G12" s="30" t="n">
        <x:f>IF(D12=0,"n.a.",F12/ABS(D12))</x:f>
        <x:v>-0.036</x:v>
      </x:c>
      <x:c r="H12" s="33" t="str">
        <x:f>IF(F12=0,"On budget",IF(OR(C12="Revenue",C12="Profit"),IF(F12&gt;0,"Favorable","Adverse"),IF(F12&lt;0,"Favorable","Adverse")))</x:f>
        <x:v>Adverse</x:v>
      </x:c>
      <x:c r="I12" s="33" t="str">
        <x:f>IF(OR(ABS(F12)&gt;=$C$4,AND(ISNUMBER(G12),ABS(G12)&gt;=$F$4)),"Review","Monitor")</x:f>
        <x:v>Review</x:v>
      </x:c>
      <x:c r="J12" s="2"/>
      <x:c r="K12" s="23" t="str">
        <x:v>Revenue</x:v>
      </x:c>
      <x:c r="L12" s="43" t="str">
        <x:v>Lower unit volume partly offset by higher average price</x:v>
      </x:c>
    </x:row>
    <x:row r="13" ht="23" customHeight="1">
      <x:c r="B13" s="24" t="str">
        <x:v>COGS</x:v>
      </x:c>
      <x:c r="C13" s="24" t="str">
        <x:v>Expense</x:v>
      </x:c>
      <x:c r="D13" s="31" t="n">
        <x:v>225000</x:v>
      </x:c>
      <x:c r="E13" s="31" t="n">
        <x:v>221000</x:v>
      </x:c>
      <x:c r="F13" s="31" t="n">
        <x:f>E13-D13</x:f>
        <x:v>-4000</x:v>
      </x:c>
      <x:c r="G13" s="32" t="n">
        <x:f>IF(D13=0,"n.a.",F13/ABS(D13))</x:f>
        <x:v>-0.017777777777777778</x:v>
      </x:c>
      <x:c r="H13" s="34" t="str">
        <x:f>IF(F13=0,"On budget",IF(OR(C13="Revenue",C13="Profit"),IF(F13&gt;0,"Favorable","Adverse"),IF(F13&lt;0,"Favorable","Adverse")))</x:f>
        <x:v>Favorable</x:v>
      </x:c>
      <x:c r="I13" s="34" t="str">
        <x:f>IF(OR(ABS(F13)&gt;=$C$4,AND(ISNUMBER(G13),ABS(G13)&gt;=$F$4)),"Review","Monitor")</x:f>
        <x:v>Monitor</x:v>
      </x:c>
      <x:c r="J13" s="2"/>
      <x:c r="K13" s="24" t="str">
        <x:v>COGS</x:v>
      </x:c>
      <x:c r="L13" s="44" t="str">
        <x:v>Lower spend follows lower volume; unit cost still needs review</x:v>
      </x:c>
    </x:row>
    <x:row r="14" ht="23" customHeight="1">
      <x:c r="B14" s="39" t="str">
        <x:v>Gross profit</x:v>
      </x:c>
      <x:c r="C14" s="39" t="str">
        <x:v>Profit</x:v>
      </x:c>
      <x:c r="D14" s="40" t="n">
        <x:v>275000</x:v>
      </x:c>
      <x:c r="E14" s="40" t="n">
        <x:v>261000</x:v>
      </x:c>
      <x:c r="F14" s="40" t="n">
        <x:f>E14-D14</x:f>
        <x:v>-14000</x:v>
      </x:c>
      <x:c r="G14" s="41" t="n">
        <x:f>IF(D14=0,"n.a.",F14/ABS(D14))</x:f>
        <x:v>-0.05090909090909091</x:v>
      </x:c>
      <x:c r="H14" s="42" t="str">
        <x:f>IF(F14=0,"On budget",IF(OR(C14="Revenue",C14="Profit"),IF(F14&gt;0,"Favorable","Adverse"),IF(F14&lt;0,"Favorable","Adverse")))</x:f>
        <x:v>Adverse</x:v>
      </x:c>
      <x:c r="I14" s="42" t="str">
        <x:f>IF(OR(ABS(F14)&gt;=$C$4,AND(ISNUMBER(G14),ABS(G14)&gt;=$F$4)),"Review","Monitor")</x:f>
        <x:v>Review</x:v>
      </x:c>
      <x:c r="J14" s="2"/>
      <x:c r="K14" s="24" t="str">
        <x:v>Gross profit</x:v>
      </x:c>
      <x:c r="L14" s="44" t="str">
        <x:v>Revenue shortfall exceeds the COGS saving</x:v>
      </x:c>
    </x:row>
    <x:row r="15" ht="23" customHeight="1">
      <x:c r="B15" s="24" t="str">
        <x:v>Sales &amp; marketing</x:v>
      </x:c>
      <x:c r="C15" s="24" t="str">
        <x:v>Expense</x:v>
      </x:c>
      <x:c r="D15" s="31" t="n">
        <x:v>70000</x:v>
      </x:c>
      <x:c r="E15" s="31" t="n">
        <x:v>78000</x:v>
      </x:c>
      <x:c r="F15" s="31" t="n">
        <x:f>E15-D15</x:f>
        <x:v>8000</x:v>
      </x:c>
      <x:c r="G15" s="32" t="n">
        <x:f>IF(D15=0,"n.a.",F15/ABS(D15))</x:f>
        <x:v>0.11428571428571428</x:v>
      </x:c>
      <x:c r="H15" s="34" t="str">
        <x:f>IF(F15=0,"On budget",IF(OR(C15="Revenue",C15="Profit"),IF(F15&gt;0,"Favorable","Adverse"),IF(F15&lt;0,"Favorable","Adverse")))</x:f>
        <x:v>Adverse</x:v>
      </x:c>
      <x:c r="I15" s="34" t="str">
        <x:f>IF(OR(ABS(F15)&gt;=$C$4,AND(ISNUMBER(G15),ABS(G15)&gt;=$F$4)),"Review","Monitor")</x:f>
        <x:v>Review</x:v>
      </x:c>
      <x:c r="J15" s="2"/>
      <x:c r="K15" s="24" t="str">
        <x:v>Sales &amp; marketing</x:v>
      </x:c>
      <x:c r="L15" s="44" t="str">
        <x:v>Campaign timing and contractor costs</x:v>
      </x:c>
    </x:row>
    <x:row r="16" ht="23" customHeight="1">
      <x:c r="B16" s="24" t="str">
        <x:v>Payroll</x:v>
      </x:c>
      <x:c r="C16" s="24" t="str">
        <x:v>Expense</x:v>
      </x:c>
      <x:c r="D16" s="31" t="n">
        <x:v>115000</x:v>
      </x:c>
      <x:c r="E16" s="31" t="n">
        <x:v>119000</x:v>
      </x:c>
      <x:c r="F16" s="31" t="n">
        <x:f>E16-D16</x:f>
        <x:v>4000</x:v>
      </x:c>
      <x:c r="G16" s="32" t="n">
        <x:f>IF(D16=0,"n.a.",F16/ABS(D16))</x:f>
        <x:v>0.034782608695652174</x:v>
      </x:c>
      <x:c r="H16" s="34" t="str">
        <x:f>IF(F16=0,"On budget",IF(OR(C16="Revenue",C16="Profit"),IF(F16&gt;0,"Favorable","Adverse"),IF(F16&lt;0,"Favorable","Adverse")))</x:f>
        <x:v>Adverse</x:v>
      </x:c>
      <x:c r="I16" s="34" t="str">
        <x:f>IF(OR(ABS(F16)&gt;=$C$4,AND(ISNUMBER(G16),ABS(G16)&gt;=$F$4)),"Review","Monitor")</x:f>
        <x:v>Monitor</x:v>
      </x:c>
      <x:c r="J16" s="2"/>
      <x:c r="K16" s="24" t="str">
        <x:v>Payroll</x:v>
      </x:c>
      <x:c r="L16" s="44" t="str">
        <x:v>Overtime and an earlier-than-planned hire</x:v>
      </x:c>
    </x:row>
    <x:row r="17" ht="23" customHeight="1">
      <x:c r="B17" s="24" t="str">
        <x:v>Software</x:v>
      </x:c>
      <x:c r="C17" s="24" t="str">
        <x:v>Expense</x:v>
      </x:c>
      <x:c r="D17" s="31" t="n">
        <x:v>21000</x:v>
      </x:c>
      <x:c r="E17" s="31" t="n">
        <x:v>29500</x:v>
      </x:c>
      <x:c r="F17" s="31" t="n">
        <x:f>E17-D17</x:f>
        <x:v>8500</x:v>
      </x:c>
      <x:c r="G17" s="32" t="n">
        <x:f>IF(D17=0,"n.a.",F17/ABS(D17))</x:f>
        <x:v>0.40476190476190477</x:v>
      </x:c>
      <x:c r="H17" s="34" t="str">
        <x:f>IF(F17=0,"On budget",IF(OR(C17="Revenue",C17="Profit"),IF(F17&gt;0,"Favorable","Adverse"),IF(F17&lt;0,"Favorable","Adverse")))</x:f>
        <x:v>Adverse</x:v>
      </x:c>
      <x:c r="I17" s="34" t="str">
        <x:f>IF(OR(ABS(F17)&gt;=$C$4,AND(ISNUMBER(G17),ABS(G17)&gt;=$F$4)),"Review","Monitor")</x:f>
        <x:v>Review</x:v>
      </x:c>
      <x:c r="J17" s="2"/>
      <x:c r="K17" s="24" t="str">
        <x:v>Software</x:v>
      </x:c>
      <x:c r="L17" s="44" t="str">
        <x:v>Annual renewal and added seats</x:v>
      </x:c>
    </x:row>
    <x:row r="18" ht="23" customHeight="1">
      <x:c r="B18" s="24" t="str">
        <x:v>G&amp;A</x:v>
      </x:c>
      <x:c r="C18" s="24" t="str">
        <x:v>Expense</x:v>
      </x:c>
      <x:c r="D18" s="31" t="n">
        <x:v>23000</x:v>
      </x:c>
      <x:c r="E18" s="31" t="n">
        <x:v>27200</x:v>
      </x:c>
      <x:c r="F18" s="31" t="n">
        <x:f>E18-D18</x:f>
        <x:v>4200</x:v>
      </x:c>
      <x:c r="G18" s="32" t="n">
        <x:f>IF(D18=0,"n.a.",F18/ABS(D18))</x:f>
        <x:v>0.1826086956521739</x:v>
      </x:c>
      <x:c r="H18" s="34" t="str">
        <x:f>IF(F18=0,"On budget",IF(OR(C18="Revenue",C18="Profit"),IF(F18&gt;0,"Favorable","Adverse"),IF(F18&lt;0,"Favorable","Adverse")))</x:f>
        <x:v>Adverse</x:v>
      </x:c>
      <x:c r="I18" s="34" t="str">
        <x:f>IF(OR(ABS(F18)&gt;=$C$4,AND(ISNUMBER(G18),ABS(G18)&gt;=$F$4)),"Review","Monitor")</x:f>
        <x:v>Review</x:v>
      </x:c>
      <x:c r="J18" s="2"/>
      <x:c r="K18" s="24" t="str">
        <x:v>G&amp;A</x:v>
      </x:c>
      <x:c r="L18" s="44" t="str">
        <x:v>Legal and insurance timing</x:v>
      </x:c>
    </x:row>
    <x:row r="19" ht="23" customHeight="1">
      <x:c r="B19" s="39" t="str">
        <x:v>Operating expenses</x:v>
      </x:c>
      <x:c r="C19" s="39" t="str">
        <x:v>Expense</x:v>
      </x:c>
      <x:c r="D19" s="40" t="n">
        <x:v>229000</x:v>
      </x:c>
      <x:c r="E19" s="40" t="n">
        <x:v>253700</x:v>
      </x:c>
      <x:c r="F19" s="40" t="n">
        <x:f>E19-D19</x:f>
        <x:v>24700</x:v>
      </x:c>
      <x:c r="G19" s="41" t="n">
        <x:f>IF(D19=0,"n.a.",F19/ABS(D19))</x:f>
        <x:v>0.10786026200873362</x:v>
      </x:c>
      <x:c r="H19" s="42" t="str">
        <x:f>IF(F19=0,"On budget",IF(OR(C19="Revenue",C19="Profit"),IF(F19&gt;0,"Favorable","Adverse"),IF(F19&lt;0,"Favorable","Adverse")))</x:f>
        <x:v>Adverse</x:v>
      </x:c>
      <x:c r="I19" s="42" t="str">
        <x:f>IF(OR(ABS(F19)&gt;=$C$4,AND(ISNUMBER(G19),ABS(G19)&gt;=$F$4)),"Review","Monitor")</x:f>
        <x:v>Review</x:v>
      </x:c>
      <x:c r="J19" s="2"/>
      <x:c r="K19" s="24" t="str">
        <x:v>Operating expenses</x:v>
      </x:c>
      <x:c r="L19" s="44" t="str">
        <x:v>Software and marketing explain most of the overspend</x:v>
      </x:c>
    </x:row>
    <x:row r="20" ht="23" customHeight="1">
      <x:c r="B20" s="39" t="str">
        <x:v>Operating income</x:v>
      </x:c>
      <x:c r="C20" s="39" t="str">
        <x:v>Profit</x:v>
      </x:c>
      <x:c r="D20" s="40" t="n">
        <x:v>46000</x:v>
      </x:c>
      <x:c r="E20" s="40" t="n">
        <x:v>7300</x:v>
      </x:c>
      <x:c r="F20" s="40" t="n">
        <x:f>E20-D20</x:f>
        <x:v>-38700</x:v>
      </x:c>
      <x:c r="G20" s="41" t="n">
        <x:f>IF(D20=0,"n.a.",F20/ABS(D20))</x:f>
        <x:v>-0.841304347826087</x:v>
      </x:c>
      <x:c r="H20" s="42" t="str">
        <x:f>IF(F20=0,"On budget",IF(OR(C20="Revenue",C20="Profit"),IF(F20&gt;0,"Favorable","Adverse"),IF(F20&lt;0,"Favorable","Adverse")))</x:f>
        <x:v>Adverse</x:v>
      </x:c>
      <x:c r="I20" s="42" t="str">
        <x:f>IF(OR(ABS(F20)&gt;=$C$4,AND(ISNUMBER(G20),ABS(G20)&gt;=$F$4)),"Review","Monitor")</x:f>
        <x:v>Review</x:v>
      </x:c>
      <x:c r="J20" s="2"/>
      <x:c r="K20" s="24" t="str">
        <x:v>Operating income</x:v>
      </x:c>
      <x:c r="L20" s="44" t="str">
        <x:v>Revenue miss plus operating expense overspend</x:v>
      </x:c>
    </x:row>
    <x:row r="21"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45"/>
    </x:row>
    <x:row r="22" ht="36" customHeight="1">
      <x:c r="B22" s="2"/>
      <x:c r="C22" s="2"/>
      <x:c r="D22" s="2"/>
      <x:c r="E22" s="2"/>
      <x:c r="F22" s="2"/>
      <x:c r="G22" s="2"/>
      <x:c r="H22" s="2"/>
      <x:c r="I22" s="2"/>
      <x:c r="J22" s="2"/>
      <x:c r="K22" s="47" t="str">
        <x:v>Checks before use</x:v>
      </x:c>
      <x:c r="L22" s="48" t="str">
        <x:v>Confirm the same period, currency, account mapping, accrual basis, and approved budget version.</x:v>
      </x:c>
    </x:row>
    <x:row r="23" ht="36" customHeight="1">
      <x:c r="B23" s="2"/>
      <x:c r="C23" s="2"/>
      <x:c r="D23" s="2"/>
      <x:c r="E23" s="2"/>
      <x:c r="F23" s="2"/>
      <x:c r="G23" s="2"/>
      <x:c r="H23" s="2"/>
      <x:c r="I23" s="2"/>
      <x:c r="J23" s="2"/>
      <x:c r="K23" s="47" t="str">
        <x:v>Direction rule</x:v>
      </x:c>
      <x:c r="L23" s="48" t="str">
        <x:v>Actual minus budget is used for every line. Positive revenue/profit is favorable; positive expense is adverse.</x:v>
      </x:c>
    </x:row>
    <x:row r="24" ht="36" customHeight="1">
      <x:c r="B24" s="2"/>
      <x:c r="C24" s="2"/>
      <x:c r="D24" s="2"/>
      <x:c r="E24" s="2"/>
      <x:c r="F24" s="2"/>
      <x:c r="G24" s="2"/>
      <x:c r="H24" s="2"/>
      <x:c r="I24" s="2"/>
      <x:c r="J24" s="2"/>
      <x:c r="K24" s="47" t="str">
        <x:v>Sample status</x:v>
      </x:c>
      <x:c r="L24" s="48" t="str">
        <x:v>Illustrative data only. Replace values and investigate source rows before making decisions.</x:v>
      </x:c>
    </x:row>
  </x:sheetData>
  <x:mergeCells>
    <x:mergeCell ref="B2:I2"/>
    <x:mergeCell ref="B3:I3"/>
    <x:mergeCell ref="H4:L4"/>
    <x:mergeCell ref="B6:C6"/>
    <x:mergeCell ref="D6:E6"/>
    <x:mergeCell ref="F6:G6"/>
    <x:mergeCell ref="H6:I6"/>
    <x:mergeCell ref="B7:C8"/>
    <x:mergeCell ref="D7:E8"/>
    <x:mergeCell ref="F7:G8"/>
    <x:mergeCell ref="H7:I8"/>
  </x:mergeCells>
  <x:conditionalFormatting sqref="H12:H20">
    <x:cfRule type="containsText" dxfId="0" priority="1" operator="containsText" text="Favorable"/>
    <x:cfRule type="containsText" dxfId="1" priority="2" operator="containsText" text="Adverse"/>
  </x:conditionalFormatting>
  <x:conditionalFormatting sqref="I12:I20">
    <x:cfRule type="containsText" dxfId="2" priority="3" operator="containsText" text="Review"/>
  </x:conditionalFormatting>
  <x:pageMargins left="0.7" right="0.7" top="0.75" bottom="0.75" header="0.3" footer="0.3"/>
</x:worksheet>
</file>