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drawings/drawing1.xml" ContentType="application/vnd.openxmlformats-officedocument.drawing+xml"/>
  <Override PartName="/xl/drawings/charts/chart1.xml" ContentType="application/vnd.openxmlformats-officedocument.drawingml.chart+xml"/>
  <Override PartName="/xl/worksheets/sheet2.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8789643bd3194926" /></Relationships>
</file>

<file path=xl/workbook.xml><?xml version="1.0" encoding="utf-8"?>
<x:workbook xmlns:x="http://schemas.openxmlformats.org/spreadsheetml/2006/main">
  <x:sheets>
    <x:sheet xmlns:r="http://schemas.openxmlformats.org/officeDocument/2006/relationships" name="Dashboard" sheetId="1" r:id="R0e9b994d347b43d8"/>
    <x:sheet xmlns:r="http://schemas.openxmlformats.org/officeDocument/2006/relationships" name="AP Detail" sheetId="2" r:id="Rff7cfb5813654afd"/>
  </x:sheets>
</x:workbook>
</file>

<file path=xl/sharedStrings.xml><?xml version="1.0" encoding="utf-8"?>
<x:sst xmlns:x="http://schemas.openxmlformats.org/spreadsheetml/2006/main"/>
</file>

<file path=xl/styles.xml><?xml version="1.0" encoding="utf-8"?>
<x:styleSheet xmlns:x="http://schemas.openxmlformats.org/spreadsheetml/2006/main">
  <x:numFmts count="5">
    <x:numFmt numFmtId="200" formatCode="mm/dd/yy"/>
    <x:numFmt numFmtId="201" formatCode="$#,##0.00;[Red]($#,##0.00);-"/>
    <x:numFmt numFmtId="202" formatCode="0"/>
    <x:numFmt numFmtId="203" formatCode="$#,##0;[Red]($#,##0);-"/>
    <x:numFmt numFmtId="204" formatCode="0.0%"/>
  </x:numFmts>
  <x:fonts count="12">
    <x:font>
      <x:sz val="11"/>
      <x:name val="Carlito"/>
    </x:font>
    <x:font>
      <x:b/>
      <x:sz val="16"/>
      <x:color rgb="FFFFFFFF"/>
      <x:name val="Arial"/>
    </x:font>
    <x:font>
      <x:i/>
      <x:sz val="10"/>
      <x:color rgb="FF24413D"/>
      <x:name val="Arial"/>
    </x:font>
    <x:font>
      <x:b/>
      <x:sz val="10"/>
      <x:color rgb="FF173A37"/>
      <x:name val="Arial"/>
    </x:font>
    <x:font>
      <x:b/>
      <x:sz val="10"/>
      <x:color rgb="FF5C4700"/>
      <x:name val="Arial"/>
    </x:font>
    <x:font>
      <x:i/>
      <x:sz val="10"/>
      <x:color rgb="FF4B5F5B"/>
      <x:name val="Arial"/>
    </x:font>
    <x:font>
      <x:b/>
      <x:sz val="10"/>
      <x:color rgb="FFFFFFFF"/>
      <x:name val="Arial"/>
    </x:font>
    <x:font>
      <x:sz val="10"/>
      <x:color rgb="FF243936"/>
      <x:name val="Arial"/>
    </x:font>
    <x:font>
      <x:sz val="10"/>
      <x:color rgb="FF0070C0"/>
      <x:name val="Arial"/>
    </x:font>
    <x:font>
      <x:b/>
      <x:sz val="14"/>
      <x:color rgb="FF173A37"/>
      <x:name val="Arial"/>
    </x:font>
    <x:font>
      <x:i/>
      <x:sz val="10"/>
      <x:color rgb="FF5C4700"/>
      <x:name val="Arial"/>
    </x:font>
    <x:font>
      <x:sz val="11"/>
      <x:name val="Arial"/>
    </x:font>
  </x:fonts>
  <x:fills count="7">
    <x:fill>
      <x:patternFill patternType="none"/>
    </x:fill>
    <x:fill>
      <x:patternFill patternType="gray125"/>
    </x:fill>
    <x:fill>
      <x:patternFill patternType="solid">
        <x:fgColor rgb="FF0B6B61"/>
      </x:patternFill>
    </x:fill>
    <x:fill>
      <x:patternFill patternType="solid">
        <x:fgColor rgb="FFE8F3F0"/>
      </x:patternFill>
    </x:fill>
    <x:fill>
      <x:patternFill patternType="solid">
        <x:fgColor rgb="FFFFF4CC"/>
      </x:patternFill>
    </x:fill>
    <x:fill>
      <x:patternFill patternType="solid">
        <x:fgColor rgb="FFF5F7F6"/>
      </x:patternFill>
    </x:fill>
    <x:fill>
      <x:patternFill patternType="solid">
        <x:fgColor rgb="FF173A37"/>
      </x:patternFill>
    </x:fill>
  </x:fills>
  <x:borders count="7">
    <x:border/>
    <x:border>
      <x:right style="thin">
        <x:color rgb="FFFFFFFF"/>
      </x:right>
    </x:border>
    <x:border>
      <x:left style="thin">
        <x:color rgb="FFFFFFFF"/>
      </x:left>
      <x:right style="thin">
        <x:color rgb="FFFFFFFF"/>
      </x:right>
    </x:border>
    <x:border>
      <x:left style="thin">
        <x:color rgb="FFFFFFFF"/>
      </x:left>
    </x:border>
    <x:border>
      <x:bottom style="thin">
        <x:color rgb="FFD8E2DF"/>
      </x:bottom>
    </x:border>
    <x:border>
      <x:top style="thin">
        <x:color rgb="FFD8E2DF"/>
      </x:top>
      <x:bottom style="thin">
        <x:color rgb="FFD8E2DF"/>
      </x:bottom>
    </x:border>
    <x:border>
      <x:top style="thin">
        <x:color rgb="FFD8E2DF"/>
      </x:top>
    </x:border>
  </x:borders>
  <x:cellStyleXfs count="1">
    <x:xf numFmtId="0" fontId="0" fillId="0" borderId="0"/>
  </x:cellStyleXfs>
  <x:cellXfs count="86">
    <x:xf numFmtId="0" fontId="0" fillId="0" borderId="0" xfId="0"/>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vertical="center"/>
    </x:xf>
    <x:xf numFmtId="0" fontId="0" fillId="3" borderId="0" xfId="0" applyNumberFormat="1" applyFont="1" applyFill="1" applyBorder="1"/>
    <x:xf numFmtId="0" fontId="2" fillId="3" borderId="0" xfId="0" applyNumberFormat="1" applyFont="1" applyFill="1" applyBorder="1"/>
    <x:xf numFmtId="0" fontId="2" fillId="3" borderId="0" xfId="0" applyNumberFormat="1" applyFont="1" applyFill="1" applyBorder="1" applyAlignment="1">
      <x:alignment vertical="center"/>
    </x:xf>
    <x:xf numFmtId="0" fontId="3" fillId="0" borderId="0" xfId="0" applyNumberFormat="1" applyFont="1" applyFill="1" applyBorder="1"/>
    <x:xf numFmtId="0" fontId="3" fillId="4" borderId="0" xfId="0" applyNumberFormat="1" applyFont="1" applyFill="1" applyBorder="1"/>
    <x:xf numFmtId="0" fontId="4" fillId="4" borderId="0" xfId="0" applyNumberFormat="1" applyFont="1" applyFill="1" applyBorder="1"/>
    <x:xf numFmtId="200" fontId="4" fillId="4" borderId="0" xfId="0" applyNumberFormat="1" applyFont="1" applyFill="1" applyBorder="1"/>
    <x:xf numFmtId="0" fontId="0" fillId="5" borderId="0" xfId="0" applyNumberFormat="1" applyFont="1" applyFill="1" applyBorder="1"/>
    <x:xf numFmtId="0" fontId="5" fillId="5" borderId="0" xfId="0" applyNumberFormat="1" applyFont="1" applyFill="1" applyBorder="1"/>
    <x:xf numFmtId="0" fontId="5" fillId="5" borderId="0" xfId="0" applyNumberFormat="1" applyFont="1" applyFill="1" applyBorder="1" applyAlignment="1">
      <x:alignment wrapText="1"/>
    </x:xf>
    <x:xf numFmtId="0" fontId="0" fillId="6" borderId="0" xfId="0" applyNumberFormat="1" applyFont="1" applyFill="1" applyBorder="1"/>
    <x:xf numFmtId="0" fontId="6" fillId="6" borderId="0" xfId="0" applyNumberFormat="1" applyFont="1" applyFill="1" applyBorder="1"/>
    <x:xf numFmtId="0" fontId="6" fillId="6" borderId="1" xfId="0" applyNumberFormat="1" applyFont="1" applyFill="1" applyBorder="1"/>
    <x:xf numFmtId="0" fontId="6" fillId="6" borderId="2" xfId="0" applyNumberFormat="1" applyFont="1" applyFill="1" applyBorder="1"/>
    <x:xf numFmtId="0" fontId="6" fillId="6" borderId="3" xfId="0" applyNumberFormat="1" applyFont="1" applyFill="1" applyBorder="1"/>
    <x:xf numFmtId="0" fontId="6" fillId="6" borderId="1" xfId="0" applyNumberFormat="1" applyFont="1" applyFill="1" applyBorder="1" applyAlignment="1">
      <x:alignment wrapText="1"/>
    </x:xf>
    <x:xf numFmtId="0" fontId="6" fillId="6" borderId="2" xfId="0" applyNumberFormat="1" applyFont="1" applyFill="1" applyBorder="1" applyAlignment="1">
      <x:alignment wrapText="1"/>
    </x:xf>
    <x:xf numFmtId="0" fontId="6" fillId="6" borderId="3" xfId="0" applyNumberFormat="1" applyFont="1" applyFill="1" applyBorder="1" applyAlignment="1">
      <x:alignment wrapText="1"/>
    </x:xf>
    <x:xf numFmtId="0" fontId="6" fillId="6" borderId="1" xfId="0" applyNumberFormat="1" applyFont="1" applyFill="1" applyBorder="1" applyAlignment="1">
      <x:alignment horizontal="center" wrapText="1"/>
    </x:xf>
    <x:xf numFmtId="0" fontId="6" fillId="6" borderId="2" xfId="0" applyNumberFormat="1" applyFont="1" applyFill="1" applyBorder="1" applyAlignment="1">
      <x:alignment horizontal="center" wrapText="1"/>
    </x:xf>
    <x:xf numFmtId="0" fontId="6" fillId="6" borderId="3" xfId="0" applyNumberFormat="1" applyFont="1" applyFill="1" applyBorder="1" applyAlignment="1">
      <x:alignment horizontal="center" wrapText="1"/>
    </x:xf>
    <x:xf numFmtId="0" fontId="6" fillId="6" borderId="1" xfId="0" applyNumberFormat="1" applyFont="1" applyFill="1" applyBorder="1" applyAlignment="1">
      <x:alignment horizontal="center" vertical="center" wrapText="1"/>
    </x:xf>
    <x:xf numFmtId="0" fontId="6" fillId="6" borderId="2" xfId="0" applyNumberFormat="1" applyFont="1" applyFill="1" applyBorder="1" applyAlignment="1">
      <x:alignment horizontal="center" vertical="center" wrapText="1"/>
    </x:xf>
    <x:xf numFmtId="0" fontId="6" fillId="6" borderId="3" xfId="0" applyNumberFormat="1" applyFont="1" applyFill="1" applyBorder="1" applyAlignment="1">
      <x:alignment horizontal="center" vertical="center" wrapText="1"/>
    </x:xf>
    <x:xf numFmtId="0" fontId="7" fillId="0" borderId="0" xfId="0" applyNumberFormat="1" applyFont="1" applyFill="1" applyBorder="1"/>
    <x:xf numFmtId="0" fontId="7" fillId="0" borderId="4" xfId="0" applyNumberFormat="1" applyFont="1" applyFill="1" applyBorder="1"/>
    <x:xf numFmtId="0" fontId="7" fillId="0" borderId="5" xfId="0" applyNumberFormat="1" applyFont="1" applyFill="1" applyBorder="1"/>
    <x:xf numFmtId="0" fontId="7" fillId="0" borderId="6" xfId="0" applyNumberFormat="1" applyFont="1" applyFill="1" applyBorder="1"/>
    <x:xf numFmtId="0" fontId="7" fillId="0" borderId="4" xfId="0" applyNumberFormat="1" applyFont="1" applyFill="1" applyBorder="1" applyAlignment="1">
      <x:alignment vertical="center"/>
    </x:xf>
    <x:xf numFmtId="0" fontId="7" fillId="0" borderId="5" xfId="0" applyNumberFormat="1" applyFont="1" applyFill="1" applyBorder="1" applyAlignment="1">
      <x:alignment vertical="center"/>
    </x:xf>
    <x:xf numFmtId="0" fontId="7" fillId="0" borderId="6" xfId="0" applyNumberFormat="1" applyFont="1" applyFill="1" applyBorder="1" applyAlignment="1">
      <x:alignment vertical="center"/>
    </x:xf>
    <x:xf numFmtId="0" fontId="7" fillId="5" borderId="4" xfId="0" applyNumberFormat="1" applyFont="1" applyFill="1" applyBorder="1" applyAlignment="1">
      <x:alignment vertical="center"/>
    </x:xf>
    <x:xf numFmtId="0" fontId="7" fillId="5" borderId="5" xfId="0" applyNumberFormat="1" applyFont="1" applyFill="1" applyBorder="1" applyAlignment="1">
      <x:alignment vertical="center"/>
    </x:xf>
    <x:xf numFmtId="0" fontId="7" fillId="5" borderId="6" xfId="0" applyNumberFormat="1" applyFont="1" applyFill="1" applyBorder="1" applyAlignment="1">
      <x:alignment vertical="center"/>
    </x:xf>
    <x:xf numFmtId="200" fontId="7" fillId="0" borderId="4" xfId="0" applyNumberFormat="1" applyFont="1" applyFill="1" applyBorder="1" applyAlignment="1">
      <x:alignment vertical="center"/>
    </x:xf>
    <x:xf numFmtId="200" fontId="7" fillId="0" borderId="5" xfId="0" applyNumberFormat="1" applyFont="1" applyFill="1" applyBorder="1" applyAlignment="1">
      <x:alignment vertical="center"/>
    </x:xf>
    <x:xf numFmtId="200" fontId="7" fillId="0" borderId="6" xfId="0" applyNumberFormat="1" applyFont="1" applyFill="1" applyBorder="1" applyAlignment="1">
      <x:alignment vertical="center"/>
    </x:xf>
    <x:xf numFmtId="201" fontId="7" fillId="0" borderId="4" xfId="0" applyNumberFormat="1" applyFont="1" applyFill="1" applyBorder="1" applyAlignment="1">
      <x:alignment vertical="center"/>
    </x:xf>
    <x:xf numFmtId="201" fontId="7" fillId="5" borderId="4" xfId="0" applyNumberFormat="1" applyFont="1" applyFill="1" applyBorder="1" applyAlignment="1">
      <x:alignment vertical="center"/>
    </x:xf>
    <x:xf numFmtId="201" fontId="7" fillId="0" borderId="5" xfId="0" applyNumberFormat="1" applyFont="1" applyFill="1" applyBorder="1" applyAlignment="1">
      <x:alignment vertical="center"/>
    </x:xf>
    <x:xf numFmtId="201" fontId="7" fillId="5" borderId="5" xfId="0" applyNumberFormat="1" applyFont="1" applyFill="1" applyBorder="1" applyAlignment="1">
      <x:alignment vertical="center"/>
    </x:xf>
    <x:xf numFmtId="201" fontId="7" fillId="0" borderId="6" xfId="0" applyNumberFormat="1" applyFont="1" applyFill="1" applyBorder="1" applyAlignment="1">
      <x:alignment vertical="center"/>
    </x:xf>
    <x:xf numFmtId="201" fontId="7" fillId="5" borderId="6" xfId="0" applyNumberFormat="1" applyFont="1" applyFill="1" applyBorder="1" applyAlignment="1">
      <x:alignment vertical="center"/>
    </x:xf>
    <x:xf numFmtId="202" fontId="7" fillId="5" borderId="4" xfId="0" applyNumberFormat="1" applyFont="1" applyFill="1" applyBorder="1" applyAlignment="1">
      <x:alignment vertical="center"/>
    </x:xf>
    <x:xf numFmtId="202" fontId="7" fillId="5" borderId="5" xfId="0" applyNumberFormat="1" applyFont="1" applyFill="1" applyBorder="1" applyAlignment="1">
      <x:alignment vertical="center"/>
    </x:xf>
    <x:xf numFmtId="202" fontId="7" fillId="5" borderId="6" xfId="0" applyNumberFormat="1" applyFont="1" applyFill="1" applyBorder="1" applyAlignment="1">
      <x:alignment vertical="center"/>
    </x:xf>
    <x:xf numFmtId="0" fontId="8" fillId="0" borderId="4" xfId="0" applyNumberFormat="1" applyFont="1" applyFill="1" applyBorder="1" applyAlignment="1">
      <x:alignment vertical="center"/>
    </x:xf>
    <x:xf numFmtId="200" fontId="8" fillId="0" borderId="4" xfId="0" applyNumberFormat="1" applyFont="1" applyFill="1" applyBorder="1" applyAlignment="1">
      <x:alignment vertical="center"/>
    </x:xf>
    <x:xf numFmtId="201" fontId="8" fillId="0" borderId="4" xfId="0" applyNumberFormat="1" applyFont="1" applyFill="1" applyBorder="1" applyAlignment="1">
      <x:alignment vertical="center"/>
    </x:xf>
    <x:xf numFmtId="0" fontId="8" fillId="0" borderId="5" xfId="0" applyNumberFormat="1" applyFont="1" applyFill="1" applyBorder="1" applyAlignment="1">
      <x:alignment vertical="center"/>
    </x:xf>
    <x:xf numFmtId="200" fontId="8" fillId="0" borderId="5" xfId="0" applyNumberFormat="1" applyFont="1" applyFill="1" applyBorder="1" applyAlignment="1">
      <x:alignment vertical="center"/>
    </x:xf>
    <x:xf numFmtId="201" fontId="8" fillId="0" borderId="5" xfId="0" applyNumberFormat="1" applyFont="1" applyFill="1" applyBorder="1" applyAlignment="1">
      <x:alignment vertical="center"/>
    </x:xf>
    <x:xf numFmtId="0" fontId="8" fillId="0" borderId="6" xfId="0" applyNumberFormat="1" applyFont="1" applyFill="1" applyBorder="1" applyAlignment="1">
      <x:alignment vertical="center"/>
    </x:xf>
    <x:xf numFmtId="200" fontId="8" fillId="0" borderId="6" xfId="0" applyNumberFormat="1" applyFont="1" applyFill="1" applyBorder="1" applyAlignment="1">
      <x:alignment vertical="center"/>
    </x:xf>
    <x:xf numFmtId="201" fontId="8" fillId="0" borderId="6" xfId="0" applyNumberFormat="1" applyFont="1" applyFill="1" applyBorder="1" applyAlignment="1">
      <x:alignment vertical="center"/>
    </x:xf>
    <x:xf numFmtId="0" fontId="8" fillId="5" borderId="4" xfId="0" applyNumberFormat="1" applyFont="1" applyFill="1" applyBorder="1" applyAlignment="1">
      <x:alignment vertical="center"/>
    </x:xf>
    <x:xf numFmtId="0" fontId="8" fillId="5" borderId="5" xfId="0" applyNumberFormat="1" applyFont="1" applyFill="1" applyBorder="1" applyAlignment="1">
      <x:alignment vertical="center"/>
    </x:xf>
    <x:xf numFmtId="0" fontId="8" fillId="5" borderId="6" xfId="0" applyNumberFormat="1" applyFont="1" applyFill="1" applyBorder="1" applyAlignment="1">
      <x:alignment vertical="center"/>
    </x:xf>
    <x:xf numFmtId="0" fontId="6" fillId="6" borderId="0" xfId="0" applyNumberFormat="1" applyFont="1" applyFill="1" applyBorder="1" applyAlignment="1">
      <x:alignment wrapText="1"/>
    </x:xf>
    <x:xf numFmtId="0" fontId="6" fillId="6" borderId="0" xfId="0" applyNumberFormat="1" applyFont="1" applyFill="1" applyBorder="1" applyAlignment="1">
      <x:alignment horizontal="center" wrapText="1"/>
    </x:xf>
    <x:xf numFmtId="0" fontId="6" fillId="6" borderId="0" xfId="0" applyNumberFormat="1" applyFont="1" applyFill="1" applyBorder="1" applyAlignment="1">
      <x:alignment horizontal="center" vertical="center" wrapText="1"/>
    </x:xf>
    <x:xf numFmtId="0" fontId="9" fillId="5" borderId="0" xfId="0" applyNumberFormat="1" applyFont="1" applyFill="1" applyBorder="1"/>
    <x:xf numFmtId="0" fontId="9" fillId="5" borderId="0" xfId="0" applyNumberFormat="1" applyFont="1" applyFill="1" applyBorder="1" applyAlignment="1">
      <x:alignment horizontal="center"/>
    </x:xf>
    <x:xf numFmtId="0" fontId="9" fillId="5" borderId="0" xfId="0" applyNumberFormat="1" applyFont="1" applyFill="1" applyBorder="1" applyAlignment="1">
      <x:alignment horizontal="center" vertical="center"/>
    </x:xf>
    <x:xf numFmtId="203" fontId="9" fillId="5" borderId="0" xfId="0" applyNumberFormat="1" applyFont="1" applyFill="1" applyBorder="1" applyAlignment="1">
      <x:alignment horizontal="center" vertical="center"/>
    </x:xf>
    <x:xf numFmtId="204" fontId="9" fillId="5" borderId="0" xfId="0" applyNumberFormat="1" applyFont="1" applyFill="1" applyBorder="1" applyAlignment="1">
      <x:alignment horizontal="center" vertical="center"/>
    </x:xf>
    <x:xf numFmtId="0" fontId="6" fillId="6" borderId="0" xfId="0" applyNumberFormat="1" applyFont="1" applyFill="1" applyBorder="1" applyAlignment="1">
      <x:alignment horizontal="center"/>
    </x:xf>
    <x:xf numFmtId="0" fontId="6" fillId="6" borderId="0" xfId="0" applyNumberFormat="1" applyFont="1" applyFill="1" applyBorder="1" applyAlignment="1">
      <x:alignment horizontal="center" vertical="center"/>
    </x:xf>
    <x:xf numFmtId="203" fontId="7" fillId="0" borderId="4" xfId="0" applyNumberFormat="1" applyFont="1" applyFill="1" applyBorder="1" applyAlignment="1">
      <x:alignment vertical="center"/>
    </x:xf>
    <x:xf numFmtId="203" fontId="7" fillId="0" borderId="5" xfId="0" applyNumberFormat="1" applyFont="1" applyFill="1" applyBorder="1" applyAlignment="1">
      <x:alignment vertical="center"/>
    </x:xf>
    <x:xf numFmtId="203" fontId="7" fillId="0" borderId="6" xfId="0" applyNumberFormat="1" applyFont="1" applyFill="1" applyBorder="1" applyAlignment="1">
      <x:alignment vertical="center"/>
    </x:xf>
    <x:xf numFmtId="0" fontId="7" fillId="5" borderId="0" xfId="0" applyNumberFormat="1" applyFont="1" applyFill="1" applyBorder="1"/>
    <x:xf numFmtId="0" fontId="7" fillId="5" borderId="4" xfId="0" applyNumberFormat="1" applyFont="1" applyFill="1" applyBorder="1"/>
    <x:xf numFmtId="0" fontId="7" fillId="5" borderId="5" xfId="0" applyNumberFormat="1" applyFont="1" applyFill="1" applyBorder="1"/>
    <x:xf numFmtId="0" fontId="7" fillId="5" borderId="6" xfId="0" applyNumberFormat="1" applyFont="1" applyFill="1" applyBorder="1"/>
    <x:xf numFmtId="0" fontId="0" fillId="4" borderId="0" xfId="0" applyNumberFormat="1" applyFont="1" applyFill="1" applyBorder="1"/>
    <x:xf numFmtId="0" fontId="10" fillId="4" borderId="0" xfId="0" applyNumberFormat="1" applyFont="1" applyFill="1" applyBorder="1"/>
    <x:xf numFmtId="0" fontId="10" fillId="4" borderId="0" xfId="0" applyNumberFormat="1" applyFont="1" applyFill="1" applyBorder="1" applyAlignment="1">
      <x:alignment wrapText="1"/>
    </x:xf>
    <x:xf numFmtId="0" fontId="10" fillId="4" borderId="0" xfId="0" applyNumberFormat="1" applyFont="1" applyFill="1" applyBorder="1" applyAlignment="1">
      <x:alignment vertical="center" wrapText="1"/>
    </x:xf>
    <x:xf numFmtId="0" fontId="11" fillId="0" borderId="0" xfId="0" applyNumberFormat="1" applyFont="1" applyFill="1" applyBorder="1"/>
    <x:xf numFmtId="0" fontId="11" fillId="0" borderId="0" xfId="0" applyNumberFormat="1" applyFont="1" applyFill="1" applyBorder="1" applyAlignment="1">
      <x:alignment vertical="center"/>
    </x:xf>
    <x:xf numFmtId="0" fontId="6" fillId="6" borderId="0" xfId="0" applyNumberFormat="1" applyFont="1" applyFill="1" applyBorder="1" applyAlignment="1">
      <x:alignment vertical="center"/>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5e02470f3e7940e8" /><Relationship Type="http://schemas.openxmlformats.org/officeDocument/2006/relationships/theme" Target="/xl/theme/theme1.xml" Id="R31228bace0be4666" /><Relationship Type="http://schemas.openxmlformats.org/officeDocument/2006/relationships/sharedStrings" Target="/xl/sharedStrings.xml" Id="R4f063845a6f3485b" /><Relationship Type="http://schemas.openxmlformats.org/officeDocument/2006/relationships/worksheet" Target="/xl/worksheets/sheet1.xml" Id="R0e9b994d347b43d8" /><Relationship Type="http://schemas.openxmlformats.org/officeDocument/2006/relationships/worksheet" Target="/xl/worksheets/sheet2.xml" Id="Rff7cfb5813654afd" /></Relationships>
</file>

<file path=xl/drawings/_rels/drawing1.xml.rels>&#65279;<?xml version="1.0" encoding="utf-8"?><Relationships xmlns="http://schemas.openxmlformats.org/package/2006/relationships"><Relationship Type="http://schemas.openxmlformats.org/officeDocument/2006/relationships/chart" Target="/xl/drawings/charts/chart1.xml" Id="Ra3888ad651c24293" /></Relationships>
</file>

<file path=xl/drawings/charts/chart1.xml><?xml version="1.0" encoding="utf-8"?>
<c:chartSpace xmlns:c="http://schemas.openxmlformats.org/drawingml/2006/chart">
  <c:lang val="en-US"/>
  <c:roundedCorners val="0"/>
  <c:chart>
    <c:title>
      <c:tx>
        <c:rich>
          <a:bodyPr xmlns:a="http://schemas.openxmlformats.org/drawingml/2006/main"/>
          <a:lstStyle xmlns:a="http://schemas.openxmlformats.org/drawingml/2006/main"/>
          <a:p xmlns:a="http://schemas.openxmlformats.org/drawingml/2006/main">
            <a:r>
              <a:rPr sz="900">
                <a:latin typeface="Arial"/>
                <a:ea typeface="Arial"/>
                <a:cs typeface="Arial"/>
              </a:rPr>
              <a:t>Open AP by Aging Bucket</a:t>
            </a:r>
          </a:p>
        </c:rich>
      </c:tx>
      <c:overlay val="0"/>
      <c:txPr>
        <a:bodyPr xmlns:a="http://schemas.openxmlformats.org/drawingml/2006/main" anchorCtr="1"/>
        <a:lstStyle xmlns:a="http://schemas.openxmlformats.org/drawingml/2006/main"/>
        <a:p xmlns:a="http://schemas.openxmlformats.org/drawingml/2006/main">
          <a:pPr>
            <a:defRPr sz="900">
              <a:latin typeface="Arial"/>
              <a:ea typeface="Arial"/>
              <a:cs typeface="Arial"/>
            </a:defRPr>
          </a:pPr>
        </a:p>
      </c:txPr>
    </c:title>
    <c:plotArea>
      <c:barChart>
        <c:barDir val="col"/>
        <c:varyColors val="0"/>
        <c:ser>
          <c:idx val="0"/>
          <c:order val="0"/>
          <c:tx>
            <c:v>Open Amount</c:v>
          </c:tx>
          <c:spPr>
            <a:solidFill xmlns:a="http://schemas.openxmlformats.org/drawingml/2006/main">
              <a:srgbClr val="0B6B61"/>
            </a:solidFill>
          </c:spPr>
          <c:cat>
            <c:strRef>
              <c:f>'Dashboard'!$A$9:$A$13</c:f>
              <c:strCache>
                <c:ptCount val="0"/>
              </c:strCache>
            </c:strRef>
          </c:cat>
          <c:val>
            <c:numRef>
              <c:f>'Dashboard'!$C$9:$C$13</c:f>
              <c:numCache>
                <c:formatCode>$#,##0;[Red]($#,##0);-</c:formatCode>
                <c:ptCount val="0"/>
              </c:numCache>
            </c:numRef>
          </c:val>
        </c:ser>
        <c:axId val="48650112"/>
        <c:axId val="48672768"/>
      </c:barChart>
      <c:catAx>
        <c:axId val="48650112"/>
        <c:scaling>
          <c:orientation val="minMax"/>
        </c:scaling>
        <c:delete val="0"/>
        <c:axPos val="b"/>
        <c:majorGridlines>
          <c:spPr>
            <a:ln xmlns:a="http://schemas.openxmlformats.org/drawingml/2006/main" w="9525">
              <a:solidFill>
                <a:srgbClr val="CCCCCC"/>
              </a:solidFill>
              <a:prstDash val="dash"/>
            </a:ln>
          </c:spPr>
        </c:majorGridlines>
        <c:numFmt formatCode="General"/>
        <c:majorTickMark val="none"/>
        <c:minorTickMark val="none"/>
        <c:tickLblPos val="nextTo"/>
        <c:txPr>
          <a:bodyPr xmlns:a="http://schemas.openxmlformats.org/drawingml/2006/main" anchorCtr="1"/>
          <a:lstStyle xmlns:a="http://schemas.openxmlformats.org/drawingml/2006/main"/>
          <a:p xmlns:a="http://schemas.openxmlformats.org/drawingml/2006/main">
            <a:pPr>
              <a:defRPr sz="750">
                <a:latin typeface="Arial"/>
                <a:ea typeface="Arial"/>
                <a:cs typeface="Arial"/>
              </a:defRPr>
            </a:pPr>
          </a:p>
        </c:txPr>
        <c:crossAx val="48672768"/>
      </c:catAx>
      <c:valAx>
        <c:axId val="48672768"/>
        <c:scaling>
          <c:orientation val="minMax"/>
        </c:scaling>
        <c:delete val="0"/>
        <c:axPos val="l"/>
        <c:majorGridlines>
          <c:spPr>
            <a:ln xmlns:a="http://schemas.openxmlformats.org/drawingml/2006/main" w="9525">
              <a:solidFill>
                <a:srgbClr val="CCCCCC"/>
              </a:solidFill>
              <a:prstDash val="dash"/>
            </a:ln>
          </c:spPr>
        </c:majorGridlines>
        <c:numFmt formatCode="$#,##0" sourceLinked="0"/>
        <c:majorTickMark val="none"/>
        <c:minorTickMark val="none"/>
        <c:txPr>
          <a:bodyPr xmlns:a="http://schemas.openxmlformats.org/drawingml/2006/main" anchorCtr="1"/>
          <a:lstStyle xmlns:a="http://schemas.openxmlformats.org/drawingml/2006/main"/>
          <a:p xmlns:a="http://schemas.openxmlformats.org/drawingml/2006/main">
            <a:pPr>
              <a:defRPr sz="750">
                <a:latin typeface="Arial"/>
                <a:ea typeface="Arial"/>
                <a:cs typeface="Arial"/>
              </a:defRPr>
            </a:pPr>
          </a:p>
        </c:txPr>
        <c:crossAx val="48650112"/>
        <c:crossBetween val="between"/>
      </c:valAx>
    </c:plotArea>
    <c:plotVisOnly val="1"/>
  </c:chart>
  <c:spPr>
    <a:ln xmlns:a="http://schemas.openxmlformats.org/drawingml/2006/main" w="9525">
      <a:solidFill>
        <a:srgbClr val="D9D9D9"/>
      </a:solidFill>
      <a:prstDash val="solid"/>
    </a:ln>
  </c:spPr>
</c:chartSpace>
</file>

<file path=xl/drawings/drawing1.xml><?xml version="1.0" encoding="utf-8"?>
<xdr:wsDr xmlns:xdr="http://schemas.openxmlformats.org/drawingml/2006/spreadsheetDrawing">
  <xdr:twoCellAnchor>
    <xdr:from>
      <xdr:col>9</xdr:col>
      <xdr:colOff>0</xdr:colOff>
      <xdr:row>7</xdr:row>
      <xdr:rowOff>0</xdr:rowOff>
    </xdr:from>
    <xdr:to>
      <xdr:col>12</xdr:col>
      <xdr:colOff>0</xdr:colOff>
      <xdr:row>15</xdr:row>
      <xdr:rowOff>0</xdr:rowOff>
    </xdr:to>
    <xdr:graphicFrame macro="">
      <xdr:nvGraphicFramePr>
        <xdr:cNvPr id="1"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a3888ad651c24293"/>
        </a:graphicData>
      </a:graphic>
    </xdr:graphicFrame>
    <xdr:clientData/>
  </xdr:twoCellAnchor>
</xdr:wsDr>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drawing" Target="/xl/drawings/drawing1.xml" Id="R2ee8ce0ef3ad493c" /></Relationships>
</file>

<file path=xl/worksheets/sheet1.xml><?xml version="1.0" encoding="utf-8"?>
<x:worksheet xmlns:x="http://schemas.openxmlformats.org/spreadsheetml/2006/main">
  <x:sheetPr>
    <x:tabColor rgb="FF0B6B61"/>
  </x:sheetPr>
  <x:sheetViews>
    <x:sheetView showGridLines="0" workbookViewId="0">
      <x:pane ySplit="2" topLeftCell="A3" activePane="bottomLeft" state="frozen"/>
    </x:sheetView>
  </x:sheetViews>
  <x:sheetFormatPr defaultRowHeight="15"/>
  <x:cols>
    <x:col min="1" max="1" width="17" hidden="0" customWidth="1"/>
    <x:col min="2" max="2" width="17" hidden="0" customWidth="1"/>
    <x:col min="3" max="3" width="17" hidden="0" customWidth="1"/>
    <x:col min="4" max="4" width="17" hidden="0" customWidth="1"/>
    <x:col min="5" max="5" width="17" hidden="0" customWidth="1"/>
    <x:col min="6" max="6" width="17" hidden="0" customWidth="1"/>
    <x:col min="7" max="7" width="3" hidden="0" customWidth="1"/>
    <x:col min="8" max="8" width="18" hidden="0" customWidth="1"/>
    <x:col min="9" max="9" width="18" hidden="0" customWidth="1"/>
    <x:col min="10" max="10" width="18" hidden="0" customWidth="1"/>
    <x:col min="11" max="11" width="18" hidden="0" customWidth="1"/>
    <x:col min="12" max="12" width="18" hidden="0" customWidth="1"/>
  </x:cols>
  <x:sheetData>
    <x:row r="1" ht="34" customHeight="1">
      <x:c r="A1" s="3" t="str">
        <x:v>Accounts Payable Dashboard</x:v>
      </x:c>
      <x:c r="B1" s="3"/>
      <x:c r="C1" s="3"/>
      <x:c r="D1" s="3"/>
      <x:c r="E1" s="3"/>
      <x:c r="F1" s="3"/>
      <x:c r="G1" s="3"/>
      <x:c r="H1" s="3"/>
      <x:c r="I1" s="3"/>
      <x:c r="J1" s="3"/>
      <x:c r="K1" s="3"/>
      <x:c r="L1" s="3"/>
    </x:row>
    <x:row r="2" ht="26" customHeight="1">
      <x:c r="A2" s="6" t="str">
        <x:f>"As of "&amp;TEXT('AP Detail'!B3,"mmmm d, yyyy")&amp;" | Illustrative sample data"</x:f>
        <x:v>As of September 17, 2026 | Illustrative sample data</x:v>
      </x:c>
      <x:c r="B2" s="6"/>
      <x:c r="C2" s="6"/>
      <x:c r="D2" s="6"/>
      <x:c r="E2" s="6"/>
      <x:c r="F2" s="6"/>
      <x:c r="G2" s="6"/>
      <x:c r="H2" s="6"/>
      <x:c r="I2" s="6"/>
      <x:c r="J2" s="6"/>
      <x:c r="K2" s="6"/>
      <x:c r="L2" s="6"/>
    </x:row>
    <x:row r="3">
      <x:c r="A3" s="84"/>
      <x:c r="B3" s="84"/>
      <x:c r="C3" s="84"/>
      <x:c r="D3" s="84"/>
      <x:c r="E3" s="84"/>
      <x:c r="F3" s="84"/>
      <x:c r="G3" s="84"/>
      <x:c r="H3" s="84"/>
      <x:c r="I3" s="84"/>
      <x:c r="J3" s="84"/>
      <x:c r="K3" s="84"/>
      <x:c r="L3" s="84"/>
    </x:row>
    <x:row r="4">
      <x:c r="A4" s="64" t="str">
        <x:v>Total Open AP</x:v>
      </x:c>
      <x:c r="B4" s="64" t="str">
        <x:v>Overdue AP</x:v>
      </x:c>
      <x:c r="C4" s="64" t="str">
        <x:v>Overdue Ratio</x:v>
      </x:c>
      <x:c r="D4" s="64" t="str">
        <x:v>60+ Exposure</x:v>
      </x:c>
      <x:c r="E4" s="64" t="str">
        <x:v>Largest Vendor Share</x:v>
      </x:c>
      <x:c r="F4" s="64" t="str">
        <x:v>Payment-Ready AP</x:v>
      </x:c>
      <x:c r="G4" s="84"/>
      <x:c r="H4" s="84"/>
      <x:c r="I4" s="84"/>
      <x:c r="J4" s="84"/>
      <x:c r="K4" s="84"/>
      <x:c r="L4" s="84"/>
    </x:row>
    <x:row r="5" ht="34" customHeight="1">
      <x:c r="A5" s="68" t="n">
        <x:f>SUM('AP Detail'!I7:I206)</x:f>
        <x:v>33820</x:v>
      </x:c>
      <x:c r="B5" s="68" t="n">
        <x:f>SUMIFS('AP Detail'!I7:I206,'AP Detail'!J7:J206,"&gt;0",'AP Detail'!I7:I206,"&gt;0")</x:f>
        <x:v>31650</x:v>
      </x:c>
      <x:c r="C5" s="69" t="n">
        <x:f>IF(A5=0,"n.a.",B5/A5)</x:f>
        <x:v>0.9358367829686576</x:v>
      </x:c>
      <x:c r="D5" s="68" t="n">
        <x:f>SUMIFS('AP Detail'!I7:I206,'AP Detail'!J7:J206,"&gt;60",'AP Detail'!I7:I206,"&gt;0")</x:f>
        <x:v>18950</x:v>
      </x:c>
      <x:c r="E5" s="69" t="n">
        <x:f>IF(A5=0,"n.a.",MAX(I9:I14)/A5)</x:f>
        <x:v>0.3696037847427558</x:v>
      </x:c>
      <x:c r="F5" s="68" t="n">
        <x:f>SUMIFS('AP Detail'!I7:I206,'AP Detail'!M7:M206,"Pay now")+SUMIFS('AP Detail'!I7:I206,'AP Detail'!M7:M206,"Schedule")</x:f>
        <x:v>11020</x:v>
      </x:c>
      <x:c r="G5" s="84"/>
      <x:c r="H5" s="84"/>
      <x:c r="I5" s="84"/>
      <x:c r="J5" s="84"/>
      <x:c r="K5" s="84"/>
      <x:c r="L5" s="84"/>
    </x:row>
    <x:row r="6">
      <x:c r="A6" s="84"/>
      <x:c r="B6" s="84"/>
      <x:c r="C6" s="84"/>
      <x:c r="D6" s="84"/>
      <x:c r="E6" s="84"/>
      <x:c r="F6" s="84"/>
      <x:c r="G6" s="84"/>
      <x:c r="H6" s="84"/>
      <x:c r="I6" s="84"/>
      <x:c r="J6" s="84"/>
      <x:c r="K6" s="84"/>
      <x:c r="L6" s="84"/>
    </x:row>
    <x:row r="7">
      <x:c r="A7" s="84"/>
      <x:c r="B7" s="84"/>
      <x:c r="C7" s="84"/>
      <x:c r="D7" s="84"/>
      <x:c r="E7" s="84"/>
      <x:c r="F7" s="84"/>
      <x:c r="G7" s="84"/>
      <x:c r="H7" s="84"/>
      <x:c r="I7" s="84"/>
      <x:c r="J7" s="84"/>
      <x:c r="K7" s="84"/>
      <x:c r="L7" s="84"/>
    </x:row>
    <x:row r="8">
      <x:c r="A8" s="71" t="str">
        <x:v>Aging Bucket</x:v>
      </x:c>
      <x:c r="B8" s="71" t="str">
        <x:v>Invoice Count</x:v>
      </x:c>
      <x:c r="C8" s="71" t="str">
        <x:v>Open Amount</x:v>
      </x:c>
      <x:c r="D8" s="84"/>
      <x:c r="E8" s="71" t="str">
        <x:v>Payment Priority</x:v>
      </x:c>
      <x:c r="F8" s="71" t="str">
        <x:v>Open Amount</x:v>
      </x:c>
      <x:c r="G8" s="84"/>
      <x:c r="H8" s="71" t="str">
        <x:v>Vendor</x:v>
      </x:c>
      <x:c r="I8" s="71" t="str">
        <x:v>Open Amount</x:v>
      </x:c>
      <x:c r="J8" s="84"/>
      <x:c r="K8" s="84"/>
      <x:c r="L8" s="84"/>
    </x:row>
    <x:row r="9">
      <x:c r="A9" s="32" t="str">
        <x:v>Current</x:v>
      </x:c>
      <x:c r="B9" s="32" t="n">
        <x:f>COUNTIF('AP Detail'!K7:K206,A9)</x:f>
        <x:v>1</x:v>
      </x:c>
      <x:c r="C9" s="72" t="n">
        <x:f>SUMIF('AP Detail'!K7:K206,A9,'AP Detail'!I7:I206)</x:f>
        <x:v>3120</x:v>
      </x:c>
      <x:c r="D9" s="84"/>
      <x:c r="E9" s="32" t="str">
        <x:v>Pay now</x:v>
      </x:c>
      <x:c r="F9" s="72" t="n">
        <x:f>SUMIF('AP Detail'!M7:M206,E9,'AP Detail'!I7:I206)</x:f>
        <x:v>7900</x:v>
      </x:c>
      <x:c r="G9" s="84"/>
      <x:c r="H9" s="32" t="str">
        <x:v>Northstar Logistics</x:v>
      </x:c>
      <x:c r="I9" s="72" t="n">
        <x:f>SUMIF('AP Detail'!B7:B206,H9,'AP Detail'!I7:I206)</x:f>
        <x:v>7900</x:v>
      </x:c>
      <x:c r="J9" s="84"/>
      <x:c r="K9" s="84"/>
      <x:c r="L9" s="84"/>
    </x:row>
    <x:row r="10">
      <x:c r="A10" s="33" t="str">
        <x:v>1-30</x:v>
      </x:c>
      <x:c r="B10" s="33" t="n">
        <x:f>COUNTIF('AP Detail'!K7:K206,A10)</x:f>
        <x:v>1</x:v>
      </x:c>
      <x:c r="C10" s="73" t="n">
        <x:f>SUMIF('AP Detail'!K7:K206,A10,'AP Detail'!I7:I206)</x:f>
        <x:v>7900</x:v>
      </x:c>
      <x:c r="D10" s="84"/>
      <x:c r="E10" s="33" t="str">
        <x:v>Schedule</x:v>
      </x:c>
      <x:c r="F10" s="73" t="n">
        <x:f>SUMIF('AP Detail'!M7:M206,E10,'AP Detail'!I7:I206)</x:f>
        <x:v>3120</x:v>
      </x:c>
      <x:c r="G10" s="84"/>
      <x:c r="H10" s="33" t="str">
        <x:v>BrightPath Software</x:v>
      </x:c>
      <x:c r="I10" s="73" t="n">
        <x:f>SUMIF('AP Detail'!B7:B206,H10,'AP Detail'!I7:I206)</x:f>
        <x:v>4800</x:v>
      </x:c>
      <x:c r="J10" s="84"/>
      <x:c r="K10" s="84"/>
      <x:c r="L10" s="84"/>
    </x:row>
    <x:row r="11">
      <x:c r="A11" s="33" t="str">
        <x:v>31-60</x:v>
      </x:c>
      <x:c r="B11" s="33" t="n">
        <x:f>COUNTIF('AP Detail'!K7:K206,A11)</x:f>
        <x:v>1</x:v>
      </x:c>
      <x:c r="C11" s="73" t="n">
        <x:f>SUMIF('AP Detail'!K7:K206,A11,'AP Detail'!I7:I206)</x:f>
        <x:v>4800</x:v>
      </x:c>
      <x:c r="D11" s="84"/>
      <x:c r="E11" s="33" t="str">
        <x:v>Review</x:v>
      </x:c>
      <x:c r="F11" s="73" t="n">
        <x:f>SUMIF('AP Detail'!M7:M206,E11,'AP Detail'!I7:I206)</x:f>
        <x:v>0</x:v>
      </x:c>
      <x:c r="G11" s="84"/>
      <x:c r="H11" s="33" t="str">
        <x:v>Metro Components</x:v>
      </x:c>
      <x:c r="I11" s="73" t="n">
        <x:f>SUMIF('AP Detail'!B7:B206,H11,'AP Detail'!I7:I206)</x:f>
        <x:v>6450</x:v>
      </x:c>
      <x:c r="J11" s="84"/>
      <x:c r="K11" s="84"/>
      <x:c r="L11" s="84"/>
    </x:row>
    <x:row r="12">
      <x:c r="A12" s="33" t="str">
        <x:v>61-90</x:v>
      </x:c>
      <x:c r="B12" s="33" t="n">
        <x:f>COUNTIF('AP Detail'!K7:K206,A12)</x:f>
        <x:v>1</x:v>
      </x:c>
      <x:c r="C12" s="73" t="n">
        <x:f>SUMIF('AP Detail'!K7:K206,A12,'AP Detail'!I7:I206)</x:f>
        <x:v>6450</x:v>
      </x:c>
      <x:c r="D12" s="84"/>
      <x:c r="E12" s="33" t="str">
        <x:v>Escalate</x:v>
      </x:c>
      <x:c r="F12" s="73" t="n">
        <x:f>SUMIF('AP Detail'!M7:M206,E12,'AP Detail'!I7:I206)</x:f>
        <x:v>6450</x:v>
      </x:c>
      <x:c r="G12" s="84"/>
      <x:c r="H12" s="33" t="str">
        <x:v>Apex Office</x:v>
      </x:c>
      <x:c r="I12" s="73" t="n">
        <x:f>SUMIF('AP Detail'!B7:B206,H12,'AP Detail'!I7:I206)</x:f>
        <x:v>-950</x:v>
      </x:c>
      <x:c r="J12" s="84"/>
      <x:c r="K12" s="84"/>
      <x:c r="L12" s="84"/>
    </x:row>
    <x:row r="13">
      <x:c r="A13" s="33" t="str">
        <x:v>90+</x:v>
      </x:c>
      <x:c r="B13" s="33" t="n">
        <x:f>COUNTIF('AP Detail'!K7:K206,A13)</x:f>
        <x:v>1</x:v>
      </x:c>
      <x:c r="C13" s="73" t="n">
        <x:f>SUMIF('AP Detail'!K7:K206,A13,'AP Detail'!I7:I206)</x:f>
        <x:v>12500</x:v>
      </x:c>
      <x:c r="D13" s="84"/>
      <x:c r="E13" s="33" t="str">
        <x:v>Investigate</x:v>
      </x:c>
      <x:c r="F13" s="73" t="n">
        <x:f>SUMIF('AP Detail'!M7:M206,E13,'AP Detail'!I7:I206)</x:f>
        <x:v>12500</x:v>
      </x:c>
      <x:c r="G13" s="84"/>
      <x:c r="H13" s="33" t="str">
        <x:v>Harbor Legal</x:v>
      </x:c>
      <x:c r="I13" s="73" t="n">
        <x:f>SUMIF('AP Detail'!B7:B206,H13,'AP Detail'!I7:I206)</x:f>
        <x:v>12500</x:v>
      </x:c>
      <x:c r="J13" s="84"/>
      <x:c r="K13" s="84"/>
      <x:c r="L13" s="84"/>
    </x:row>
    <x:row r="14">
      <x:c r="A14" s="34" t="str">
        <x:v>Credit/zero</x:v>
      </x:c>
      <x:c r="B14" s="34" t="n">
        <x:f>COUNTIF('AP Detail'!K7:K206,A14)</x:f>
        <x:v>1</x:v>
      </x:c>
      <x:c r="C14" s="74" t="n">
        <x:f>SUMIF('AP Detail'!K7:K206,A14,'AP Detail'!I7:I206)</x:f>
        <x:v>-950</x:v>
      </x:c>
      <x:c r="D14" s="84"/>
      <x:c r="E14" s="34" t="str">
        <x:v>Hold</x:v>
      </x:c>
      <x:c r="F14" s="74" t="n">
        <x:f>SUMIF('AP Detail'!M7:M206,E14,'AP Detail'!I7:I206)</x:f>
        <x:v>4800</x:v>
      </x:c>
      <x:c r="G14" s="84"/>
      <x:c r="H14" s="34" t="str">
        <x:v>Vector Office</x:v>
      </x:c>
      <x:c r="I14" s="74" t="n">
        <x:f>SUMIF('AP Detail'!B7:B206,H14,'AP Detail'!I7:I206)</x:f>
        <x:v>3120</x:v>
      </x:c>
      <x:c r="J14" s="84"/>
      <x:c r="K14" s="84"/>
      <x:c r="L14" s="84"/>
    </x:row>
    <x:row r="15">
      <x:c r="A15" s="84"/>
      <x:c r="B15" s="84"/>
      <x:c r="C15" s="84"/>
      <x:c r="D15" s="84"/>
      <x:c r="E15" s="84"/>
      <x:c r="F15" s="84"/>
      <x:c r="G15" s="84"/>
      <x:c r="H15" s="84"/>
      <x:c r="I15" s="84"/>
      <x:c r="J15" s="84"/>
      <x:c r="K15" s="84"/>
      <x:c r="L15" s="84"/>
    </x:row>
    <x:row r="16">
      <x:c r="A16" s="84"/>
      <x:c r="B16" s="84"/>
      <x:c r="C16" s="84"/>
      <x:c r="D16" s="84"/>
      <x:c r="E16" s="84"/>
      <x:c r="F16" s="84"/>
      <x:c r="G16" s="84"/>
      <x:c r="H16" s="84"/>
      <x:c r="I16" s="84"/>
      <x:c r="J16" s="84"/>
      <x:c r="K16" s="84"/>
      <x:c r="L16" s="84"/>
    </x:row>
    <x:row r="17">
      <x:c r="A17" s="85" t="str">
        <x:v>Weekly payment review</x:v>
      </x:c>
      <x:c r="B17" s="85"/>
      <x:c r="C17" s="85"/>
      <x:c r="D17" s="85"/>
      <x:c r="E17" s="85"/>
      <x:c r="F17" s="85"/>
      <x:c r="G17" s="84"/>
      <x:c r="H17" s="85" t="str">
        <x:v>Template note</x:v>
      </x:c>
      <x:c r="I17" s="85"/>
      <x:c r="J17" s="85"/>
      <x:c r="K17" s="85"/>
      <x:c r="L17" s="85"/>
    </x:row>
    <x:row r="18">
      <x:c r="A18" s="35" t="str">
        <x:v>1. Confirm the as-of date and source extracts.</x:v>
      </x:c>
      <x:c r="B18" s="35"/>
      <x:c r="C18" s="35"/>
      <x:c r="D18" s="35"/>
      <x:c r="E18" s="35"/>
      <x:c r="F18" s="35"/>
      <x:c r="G18" s="84"/>
      <x:c r="H18" s="82" t="str">
        <x:v>The vendor list in this sample supports the concentration view. Replace it with your vendor names after loading new AP detail. The workbook does not execute payments or replace accounting controls.</x:v>
      </x:c>
      <x:c r="I18" s="82"/>
      <x:c r="J18" s="82"/>
      <x:c r="K18" s="82"/>
      <x:c r="L18" s="82"/>
    </x:row>
    <x:row r="19">
      <x:c r="A19" s="36" t="str">
        <x:v>2. Reconcile open AP to the subledger and GL.</x:v>
      </x:c>
      <x:c r="B19" s="36"/>
      <x:c r="C19" s="36"/>
      <x:c r="D19" s="36"/>
      <x:c r="E19" s="36"/>
      <x:c r="F19" s="36"/>
      <x:c r="G19" s="84"/>
      <x:c r="H19" s="82"/>
      <x:c r="I19" s="82"/>
      <x:c r="J19" s="82"/>
      <x:c r="K19" s="82"/>
      <x:c r="L19" s="82"/>
    </x:row>
    <x:row r="20">
      <x:c r="A20" s="36" t="str">
        <x:v>3. Separate payment-ready invoices from holds and disputes.</x:v>
      </x:c>
      <x:c r="B20" s="36"/>
      <x:c r="C20" s="36"/>
      <x:c r="D20" s="36"/>
      <x:c r="E20" s="36"/>
      <x:c r="F20" s="36"/>
      <x:c r="G20" s="84"/>
      <x:c r="H20" s="82"/>
      <x:c r="I20" s="82"/>
      <x:c r="J20" s="82"/>
      <x:c r="K20" s="82"/>
      <x:c r="L20" s="82"/>
    </x:row>
    <x:row r="21">
      <x:c r="A21" s="36" t="str">
        <x:v>4. Review vendor concentration and 60+ exposure.</x:v>
      </x:c>
      <x:c r="B21" s="36"/>
      <x:c r="C21" s="36"/>
      <x:c r="D21" s="36"/>
      <x:c r="E21" s="36"/>
      <x:c r="F21" s="36"/>
      <x:c r="G21" s="84"/>
      <x:c r="H21" s="84"/>
      <x:c r="I21" s="84"/>
      <x:c r="J21" s="84"/>
      <x:c r="K21" s="84"/>
      <x:c r="L21" s="84"/>
    </x:row>
    <x:row r="22">
      <x:c r="A22" s="36" t="str">
        <x:v>5. Assign an owner and next action to each exception.</x:v>
      </x:c>
      <x:c r="B22" s="36"/>
      <x:c r="C22" s="36"/>
      <x:c r="D22" s="36"/>
      <x:c r="E22" s="36"/>
      <x:c r="F22" s="36"/>
      <x:c r="G22" s="84"/>
      <x:c r="H22" s="84"/>
      <x:c r="I22" s="84"/>
      <x:c r="J22" s="84"/>
      <x:c r="K22" s="84"/>
      <x:c r="L22" s="84"/>
    </x:row>
    <x:row r="23">
      <x:c r="A23" s="37" t="str">
        <x:v>6. Obtain approval before releasing any payment.</x:v>
      </x:c>
      <x:c r="B23" s="37"/>
      <x:c r="C23" s="37"/>
      <x:c r="D23" s="37"/>
      <x:c r="E23" s="37"/>
      <x:c r="F23" s="37"/>
      <x:c r="G23" s="84"/>
      <x:c r="H23" s="84"/>
      <x:c r="I23" s="84"/>
      <x:c r="J23" s="84"/>
      <x:c r="K23" s="84"/>
      <x:c r="L23" s="84"/>
    </x:row>
  </x:sheetData>
  <x:mergeCells>
    <x:mergeCell ref="A1:L1"/>
    <x:mergeCell ref="A2:L2"/>
    <x:mergeCell ref="A17:F17"/>
    <x:mergeCell ref="A18:F18"/>
    <x:mergeCell ref="A19:F19"/>
    <x:mergeCell ref="A20:F20"/>
    <x:mergeCell ref="A21:F21"/>
    <x:mergeCell ref="A22:F22"/>
    <x:mergeCell ref="A23:F23"/>
    <x:mergeCell ref="H17:L17"/>
    <x:mergeCell ref="H18:L20"/>
  </x:mergeCells>
  <x:pageMargins left="0.7" right="0.7" top="0.75" bottom="0.75" header="0.3" footer="0.3"/>
  <x:drawing xmlns:r="http://schemas.openxmlformats.org/officeDocument/2006/relationships" r:id="R2ee8ce0ef3ad493c"/>
</x:worksheet>
</file>

<file path=xl/worksheets/sheet2.xml><?xml version="1.0" encoding="utf-8"?>
<x:worksheet xmlns:x="http://schemas.openxmlformats.org/spreadsheetml/2006/main">
  <x:sheetPr>
    <x:tabColor rgb="FF6FA79F"/>
  </x:sheetPr>
  <x:sheetViews>
    <x:sheetView showGridLines="0" workbookViewId="0">
      <x:pane xSplit="3" ySplit="6" topLeftCell="D7" activePane="bottomRight" state="frozen"/>
    </x:sheetView>
  </x:sheetViews>
  <x:sheetFormatPr defaultRowHeight="15"/>
  <x:cols>
    <x:col min="1" max="1" width="12" hidden="0" customWidth="1"/>
    <x:col min="2" max="2" width="22" hidden="0" customWidth="1"/>
    <x:col min="3" max="3" width="16" hidden="0" customWidth="1"/>
    <x:col min="4" max="4" width="13" hidden="0" customWidth="1"/>
    <x:col min="5" max="5" width="13" hidden="0" customWidth="1"/>
    <x:col min="6" max="6" width="15" hidden="0" customWidth="1"/>
    <x:col min="7" max="7" width="15" hidden="0" customWidth="1"/>
    <x:col min="8" max="8" width="14" hidden="0" customWidth="1"/>
    <x:col min="9" max="9" width="14" hidden="0" customWidth="1"/>
    <x:col min="10" max="10" width="13" hidden="0" customWidth="1"/>
    <x:col min="11" max="11" width="15" hidden="0" customWidth="1"/>
    <x:col min="12" max="12" width="12" hidden="0" customWidth="1"/>
    <x:col min="13" max="13" width="17" hidden="0" customWidth="1"/>
    <x:col min="14" max="14" width="17" hidden="0" customWidth="1"/>
    <x:col min="15" max="15" width="34" hidden="0" customWidth="1"/>
  </x:cols>
  <x:sheetData>
    <x:row r="1" ht="34" customHeight="1">
      <x:c r="A1" s="3" t="str">
        <x:v>Accounts Payable Dashboard Data</x:v>
      </x:c>
      <x:c r="B1" s="3"/>
      <x:c r="C1" s="3"/>
      <x:c r="D1" s="3"/>
      <x:c r="E1" s="3"/>
      <x:c r="F1" s="3"/>
      <x:c r="G1" s="3"/>
      <x:c r="H1" s="3"/>
      <x:c r="I1" s="3"/>
      <x:c r="J1" s="3"/>
      <x:c r="K1" s="3"/>
      <x:c r="L1" s="3"/>
      <x:c r="M1" s="3"/>
      <x:c r="N1" s="3"/>
      <x:c r="O1" s="3"/>
    </x:row>
    <x:row r="2" ht="26" customHeight="1">
      <x:c r="A2" s="6" t="str">
        <x:v>Replace the illustrative rows in the white input columns. Gray columns calculate from the as-of date.</x:v>
      </x:c>
      <x:c r="B2" s="6"/>
      <x:c r="C2" s="6"/>
      <x:c r="D2" s="6"/>
      <x:c r="E2" s="6"/>
      <x:c r="F2" s="6"/>
      <x:c r="G2" s="6"/>
      <x:c r="H2" s="6"/>
      <x:c r="I2" s="6"/>
      <x:c r="J2" s="6"/>
      <x:c r="K2" s="6"/>
      <x:c r="L2" s="6"/>
      <x:c r="M2" s="6"/>
      <x:c r="N2" s="6"/>
      <x:c r="O2" s="6"/>
    </x:row>
    <x:row r="3">
      <x:c r="A3" s="7" t="str">
        <x:v>As-of date</x:v>
      </x:c>
      <x:c r="B3" s="10" t="n">
        <x:v>46282</x:v>
      </x:c>
      <x:c r="C3" s="7"/>
      <x:c r="D3" s="7" t="str">
        <x:v>Currency</x:v>
      </x:c>
      <x:c r="E3" s="7" t="str">
        <x:v>USD</x:v>
      </x:c>
      <x:c r="G3" s="13" t="str">
        <x:v>Reconcile total open AP to the AP subledger and GL before using the payment queue.</x:v>
      </x:c>
      <x:c r="H3" s="13"/>
      <x:c r="I3" s="13"/>
      <x:c r="J3" s="13"/>
      <x:c r="K3" s="13"/>
      <x:c r="L3" s="13"/>
      <x:c r="M3" s="13"/>
      <x:c r="N3" s="13"/>
      <x:c r="O3" s="13"/>
    </x:row>
    <x:row r="6" ht="34" customHeight="1">
      <x:c r="A6" s="25" t="str">
        <x:v>Vendor ID</x:v>
      </x:c>
      <x:c r="B6" s="26" t="str">
        <x:v>Vendor Name</x:v>
      </x:c>
      <x:c r="C6" s="26" t="str">
        <x:v>Invoice Number</x:v>
      </x:c>
      <x:c r="D6" s="26" t="str">
        <x:v>Invoice Date</x:v>
      </x:c>
      <x:c r="E6" s="26" t="str">
        <x:v>Due Date</x:v>
      </x:c>
      <x:c r="F6" s="26" t="str">
        <x:v>Original Amount</x:v>
      </x:c>
      <x:c r="G6" s="26" t="str">
        <x:v>Applied Payments</x:v>
      </x:c>
      <x:c r="H6" s="26" t="str">
        <x:v>Applied Credits</x:v>
      </x:c>
      <x:c r="I6" s="26" t="str">
        <x:v>Open Amount</x:v>
      </x:c>
      <x:c r="J6" s="26" t="str">
        <x:v>Days Past Due</x:v>
      </x:c>
      <x:c r="K6" s="26" t="str">
        <x:v>Aging Bucket</x:v>
      </x:c>
      <x:c r="L6" s="26" t="str">
        <x:v>Status</x:v>
      </x:c>
      <x:c r="M6" s="26" t="str">
        <x:v>Payment Priority</x:v>
      </x:c>
      <x:c r="N6" s="26" t="str">
        <x:v>Owner</x:v>
      </x:c>
      <x:c r="O6" s="27" t="str">
        <x:v>Notes</x:v>
      </x:c>
    </x:row>
    <x:row r="7" ht="25" customHeight="1">
      <x:c r="A7" s="50" t="str">
        <x:v>V-1001</x:v>
      </x:c>
      <x:c r="B7" s="50" t="str">
        <x:v>Northstar Logistics</x:v>
      </x:c>
      <x:c r="C7" s="50" t="str">
        <x:v>NL-8041</x:v>
      </x:c>
      <x:c r="D7" s="51" t="n">
        <x:v>46244</x:v>
      </x:c>
      <x:c r="E7" s="51" t="n">
        <x:v>46265</x:v>
      </x:c>
      <x:c r="F7" s="52" t="n">
        <x:v>7900</x:v>
      </x:c>
      <x:c r="G7" s="52" t="n">
        <x:v>0</x:v>
      </x:c>
      <x:c r="H7" s="52" t="n">
        <x:v>0</x:v>
      </x:c>
      <x:c r="I7" s="42" t="n">
        <x:f>IF(B7="","",F7-G7-H7)</x:f>
        <x:v>7900</x:v>
      </x:c>
      <x:c r="J7" s="47" t="n">
        <x:f>IF(B7="","",IF(E7="","",MAX(0,$B$3-E7)))</x:f>
        <x:v>17</x:v>
      </x:c>
      <x:c r="K7" s="35" t="str">
        <x:f>IF(B7="","",IF(E7="","Missing due date",IF(I7&lt;=0,"Credit/zero",IF(E7&gt;=$B$3,"Current",IF(J7&lt;=30,"1-30",IF(J7&lt;=60,"31-60",IF(J7&lt;=90,"61-90","90+")))))))</x:f>
        <x:v>1-30</x:v>
      </x:c>
      <x:c r="L7" s="59" t="str">
        <x:v>Open</x:v>
      </x:c>
      <x:c r="M7" s="35" t="str">
        <x:f>IF(B7="","",IF(L7="Hold","Hold",IF(L7="Disputed","Investigate",IF(I7&lt;=0,"Correct",IF(K7="90+","Investigate",IF(K7="61-90","Escalate",IF(K7="31-60","Review",IF(K7="1-30","Pay now",IF(K7="Current","Schedule","Review")))))))))</x:f>
        <x:v>Pay now</x:v>
      </x:c>
      <x:c r="N7" s="50" t="str">
        <x:v>AP Manager</x:v>
      </x:c>
      <x:c r="O7" s="50" t="str">
        <x:v>Critical carrier; approved invoice</x:v>
      </x:c>
    </x:row>
    <x:row r="8" ht="25" customHeight="1">
      <x:c r="A8" s="53" t="str">
        <x:v>V-1002</x:v>
      </x:c>
      <x:c r="B8" s="53" t="str">
        <x:v>BrightPath Software</x:v>
      </x:c>
      <x:c r="C8" s="53" t="str">
        <x:v>BP-2218</x:v>
      </x:c>
      <x:c r="D8" s="54" t="n">
        <x:v>46204</x:v>
      </x:c>
      <x:c r="E8" s="54" t="n">
        <x:v>46234</x:v>
      </x:c>
      <x:c r="F8" s="55" t="n">
        <x:v>4800</x:v>
      </x:c>
      <x:c r="G8" s="55" t="n">
        <x:v>0</x:v>
      </x:c>
      <x:c r="H8" s="55" t="n">
        <x:v>0</x:v>
      </x:c>
      <x:c r="I8" s="44" t="n">
        <x:f>IF(B8="","",F8-G8-H8)</x:f>
        <x:v>4800</x:v>
      </x:c>
      <x:c r="J8" s="48" t="n">
        <x:f>IF(B8="","",IF(E8="","",MAX(0,$B$3-E8)))</x:f>
        <x:v>48</x:v>
      </x:c>
      <x:c r="K8" s="36" t="str">
        <x:f>IF(B8="","",IF(E8="","Missing due date",IF(I8&lt;=0,"Credit/zero",IF(E8&gt;=$B$3,"Current",IF(J8&lt;=30,"1-30",IF(J8&lt;=60,"31-60",IF(J8&lt;=90,"61-90","90+")))))))</x:f>
        <x:v>31-60</x:v>
      </x:c>
      <x:c r="L8" s="60" t="str">
        <x:v>Hold</x:v>
      </x:c>
      <x:c r="M8" s="36" t="str">
        <x:f>IF(B8="","",IF(L8="Hold","Hold",IF(L8="Disputed","Investigate",IF(I8&lt;=0,"Correct",IF(K8="90+","Investigate",IF(K8="61-90","Escalate",IF(K8="31-60","Review",IF(K8="1-30","Pay now",IF(K8="Current","Schedule","Review")))))))))</x:f>
        <x:v>Hold</x:v>
      </x:c>
      <x:c r="N8" s="53" t="str">
        <x:v>Contract Owner</x:v>
      </x:c>
      <x:c r="O8" s="53" t="str">
        <x:v>Renewal scope needs confirmation</x:v>
      </x:c>
    </x:row>
    <x:row r="9" ht="25" customHeight="1">
      <x:c r="A9" s="53" t="str">
        <x:v>V-1003</x:v>
      </x:c>
      <x:c r="B9" s="53" t="str">
        <x:v>Metro Components</x:v>
      </x:c>
      <x:c r="C9" s="53" t="str">
        <x:v>MC-1187</x:v>
      </x:c>
      <x:c r="D9" s="54" t="n">
        <x:v>46178</x:v>
      </x:c>
      <x:c r="E9" s="54" t="n">
        <x:v>46208</x:v>
      </x:c>
      <x:c r="F9" s="55" t="n">
        <x:v>6450</x:v>
      </x:c>
      <x:c r="G9" s="55" t="n">
        <x:v>0</x:v>
      </x:c>
      <x:c r="H9" s="55" t="n">
        <x:v>0</x:v>
      </x:c>
      <x:c r="I9" s="44" t="n">
        <x:f>IF(B9="","",F9-G9-H9)</x:f>
        <x:v>6450</x:v>
      </x:c>
      <x:c r="J9" s="48" t="n">
        <x:f>IF(B9="","",IF(E9="","",MAX(0,$B$3-E9)))</x:f>
        <x:v>74</x:v>
      </x:c>
      <x:c r="K9" s="36" t="str">
        <x:f>IF(B9="","",IF(E9="","Missing due date",IF(I9&lt;=0,"Credit/zero",IF(E9&gt;=$B$3,"Current",IF(J9&lt;=30,"1-30",IF(J9&lt;=60,"31-60",IF(J9&lt;=90,"61-90","90+")))))))</x:f>
        <x:v>61-90</x:v>
      </x:c>
      <x:c r="L9" s="60" t="str">
        <x:v>Open</x:v>
      </x:c>
      <x:c r="M9" s="36" t="str">
        <x:f>IF(B9="","",IF(L9="Hold","Hold",IF(L9="Disputed","Investigate",IF(I9&lt;=0,"Correct",IF(K9="90+","Investigate",IF(K9="61-90","Escalate",IF(K9="31-60","Review",IF(K9="1-30","Pay now",IF(K9="Current","Schedule","Review")))))))))</x:f>
        <x:v>Escalate</x:v>
      </x:c>
      <x:c r="N9" s="53" t="str">
        <x:v>Controller</x:v>
      </x:c>
      <x:c r="O9" s="53" t="str">
        <x:v>Production supplier</x:v>
      </x:c>
    </x:row>
    <x:row r="10" ht="25" customHeight="1">
      <x:c r="A10" s="53" t="str">
        <x:v>V-1004</x:v>
      </x:c>
      <x:c r="B10" s="53" t="str">
        <x:v>Apex Office</x:v>
      </x:c>
      <x:c r="C10" s="53" t="str">
        <x:v>CM-308</x:v>
      </x:c>
      <x:c r="D10" s="54" t="n">
        <x:v>46254</x:v>
      </x:c>
      <x:c r="E10" s="54" t="n">
        <x:v>46254</x:v>
      </x:c>
      <x:c r="F10" s="55" t="n">
        <x:v>0</x:v>
      </x:c>
      <x:c r="G10" s="55" t="n">
        <x:v>0</x:v>
      </x:c>
      <x:c r="H10" s="55" t="n">
        <x:v>950</x:v>
      </x:c>
      <x:c r="I10" s="44" t="n">
        <x:f>IF(B10="","",F10-G10-H10)</x:f>
        <x:v>-950</x:v>
      </x:c>
      <x:c r="J10" s="48" t="n">
        <x:f>IF(B10="","",IF(E10="","",MAX(0,$B$3-E10)))</x:f>
        <x:v>28</x:v>
      </x:c>
      <x:c r="K10" s="36" t="str">
        <x:f>IF(B10="","",IF(E10="","Missing due date",IF(I10&lt;=0,"Credit/zero",IF(E10&gt;=$B$3,"Current",IF(J10&lt;=30,"1-30",IF(J10&lt;=60,"31-60",IF(J10&lt;=90,"61-90","90+")))))))</x:f>
        <x:v>Credit/zero</x:v>
      </x:c>
      <x:c r="L10" s="60" t="str">
        <x:v>Review</x:v>
      </x:c>
      <x:c r="M10" s="36" t="str">
        <x:f>IF(B10="","",IF(L10="Hold","Hold",IF(L10="Disputed","Investigate",IF(I10&lt;=0,"Correct",IF(K10="90+","Investigate",IF(K10="61-90","Escalate",IF(K10="31-60","Review",IF(K10="1-30","Pay now",IF(K10="Current","Schedule","Review")))))))))</x:f>
        <x:v>Correct</x:v>
      </x:c>
      <x:c r="N10" s="53" t="str">
        <x:v>AP Analyst</x:v>
      </x:c>
      <x:c r="O10" s="53" t="str">
        <x:v>Unapplied credit memo</x:v>
      </x:c>
    </x:row>
    <x:row r="11" ht="25" customHeight="1">
      <x:c r="A11" s="53" t="str">
        <x:v>V-1005</x:v>
      </x:c>
      <x:c r="B11" s="53" t="str">
        <x:v>Harbor Legal</x:v>
      </x:c>
      <x:c r="C11" s="53" t="str">
        <x:v>HL-990</x:v>
      </x:c>
      <x:c r="D11" s="54" t="n">
        <x:v>46143</x:v>
      </x:c>
      <x:c r="E11" s="54" t="n">
        <x:v>46173</x:v>
      </x:c>
      <x:c r="F11" s="55" t="n">
        <x:v>12500</x:v>
      </x:c>
      <x:c r="G11" s="55" t="n">
        <x:v>0</x:v>
      </x:c>
      <x:c r="H11" s="55" t="n">
        <x:v>0</x:v>
      </x:c>
      <x:c r="I11" s="44" t="n">
        <x:f>IF(B11="","",F11-G11-H11)</x:f>
        <x:v>12500</x:v>
      </x:c>
      <x:c r="J11" s="48" t="n">
        <x:f>IF(B11="","",IF(E11="","",MAX(0,$B$3-E11)))</x:f>
        <x:v>109</x:v>
      </x:c>
      <x:c r="K11" s="36" t="str">
        <x:f>IF(B11="","",IF(E11="","Missing due date",IF(I11&lt;=0,"Credit/zero",IF(E11&gt;=$B$3,"Current",IF(J11&lt;=30,"1-30",IF(J11&lt;=60,"31-60",IF(J11&lt;=90,"61-90","90+")))))))</x:f>
        <x:v>90+</x:v>
      </x:c>
      <x:c r="L11" s="60" t="str">
        <x:v>Disputed</x:v>
      </x:c>
      <x:c r="M11" s="36" t="str">
        <x:f>IF(B11="","",IF(L11="Hold","Hold",IF(L11="Disputed","Investigate",IF(I11&lt;=0,"Correct",IF(K11="90+","Investigate",IF(K11="61-90","Escalate",IF(K11="31-60","Review",IF(K11="1-30","Pay now",IF(K11="Current","Schedule","Review")))))))))</x:f>
        <x:v>Investigate</x:v>
      </x:c>
      <x:c r="N11" s="53" t="str">
        <x:v>Legal Owner</x:v>
      </x:c>
      <x:c r="O11" s="53" t="str">
        <x:v>Fee dispute documented</x:v>
      </x:c>
    </x:row>
    <x:row r="12" ht="25" customHeight="1">
      <x:c r="A12" s="53" t="str">
        <x:v>V-1006</x:v>
      </x:c>
      <x:c r="B12" s="53" t="str">
        <x:v>Vector Office</x:v>
      </x:c>
      <x:c r="C12" s="53" t="str">
        <x:v>VO-4412</x:v>
      </x:c>
      <x:c r="D12" s="54" t="n">
        <x:v>46266</x:v>
      </x:c>
      <x:c r="E12" s="54" t="n">
        <x:v>46311</x:v>
      </x:c>
      <x:c r="F12" s="55" t="n">
        <x:v>3120</x:v>
      </x:c>
      <x:c r="G12" s="55" t="n">
        <x:v>0</x:v>
      </x:c>
      <x:c r="H12" s="55" t="n">
        <x:v>0</x:v>
      </x:c>
      <x:c r="I12" s="44" t="n">
        <x:f>IF(B12="","",F12-G12-H12)</x:f>
        <x:v>3120</x:v>
      </x:c>
      <x:c r="J12" s="48" t="n">
        <x:f>IF(B12="","",IF(E12="","",MAX(0,$B$3-E12)))</x:f>
        <x:v>0</x:v>
      </x:c>
      <x:c r="K12" s="36" t="str">
        <x:f>IF(B12="","",IF(E12="","Missing due date",IF(I12&lt;=0,"Credit/zero",IF(E12&gt;=$B$3,"Current",IF(J12&lt;=30,"1-30",IF(J12&lt;=60,"31-60",IF(J12&lt;=90,"61-90","90+")))))))</x:f>
        <x:v>Current</x:v>
      </x:c>
      <x:c r="L12" s="60" t="str">
        <x:v>Open</x:v>
      </x:c>
      <x:c r="M12" s="36" t="str">
        <x:f>IF(B12="","",IF(L12="Hold","Hold",IF(L12="Disputed","Investigate",IF(I12&lt;=0,"Correct",IF(K12="90+","Investigate",IF(K12="61-90","Escalate",IF(K12="31-60","Review",IF(K12="1-30","Pay now",IF(K12="Current","Schedule","Review")))))))))</x:f>
        <x:v>Schedule</x:v>
      </x:c>
      <x:c r="N12" s="53" t="str">
        <x:v>AP Manager</x:v>
      </x:c>
      <x:c r="O12" s="53" t="str">
        <x:v>Plan for future payment run</x:v>
      </x:c>
    </x:row>
    <x:row r="13">
      <x:c r="A13" s="53"/>
      <x:c r="B13" s="53"/>
      <x:c r="C13" s="53"/>
      <x:c r="D13" s="54"/>
      <x:c r="E13" s="54"/>
      <x:c r="F13" s="55"/>
      <x:c r="G13" s="55"/>
      <x:c r="H13" s="55"/>
      <x:c r="I13" s="44" t="str">
        <x:f>IF(B13="","",F13-G13-H13)</x:f>
      </x:c>
      <x:c r="J13" s="48" t="str">
        <x:f>IF(B13="","",IF(E13="","",MAX(0,$B$3-E13)))</x:f>
      </x:c>
      <x:c r="K13" s="36" t="str">
        <x:f>IF(B13="","",IF(E13="","Missing due date",IF(I13&lt;=0,"Credit/zero",IF(E13&gt;=$B$3,"Current",IF(J13&lt;=30,"1-30",IF(J13&lt;=60,"31-60",IF(J13&lt;=90,"61-90","90+")))))))</x:f>
      </x:c>
      <x:c r="L13" s="60" t="str">
        <x:f>IF(B13="","","Open")</x:f>
      </x:c>
      <x:c r="M13" s="36" t="str">
        <x:f>IF(B13="","",IF(L13="Hold","Hold",IF(L13="Disputed","Investigate",IF(I13&lt;=0,"Correct",IF(K13="90+","Investigate",IF(K13="61-90","Escalate",IF(K13="31-60","Review",IF(K13="1-30","Pay now",IF(K13="Current","Schedule","Review")))))))))</x:f>
      </x:c>
      <x:c r="N13" s="53"/>
      <x:c r="O13" s="53"/>
    </x:row>
    <x:row r="14">
      <x:c r="A14" s="53"/>
      <x:c r="B14" s="53"/>
      <x:c r="C14" s="53"/>
      <x:c r="D14" s="54"/>
      <x:c r="E14" s="54"/>
      <x:c r="F14" s="55"/>
      <x:c r="G14" s="55"/>
      <x:c r="H14" s="55"/>
      <x:c r="I14" s="44" t="str">
        <x:f>IF(B14="","",F14-G14-H14)</x:f>
      </x:c>
      <x:c r="J14" s="48" t="str">
        <x:f>IF(B14="","",IF(E14="","",MAX(0,$B$3-E14)))</x:f>
      </x:c>
      <x:c r="K14" s="36" t="str">
        <x:f>IF(B14="","",IF(E14="","Missing due date",IF(I14&lt;=0,"Credit/zero",IF(E14&gt;=$B$3,"Current",IF(J14&lt;=30,"1-30",IF(J14&lt;=60,"31-60",IF(J14&lt;=90,"61-90","90+")))))))</x:f>
      </x:c>
      <x:c r="L14" s="60" t="str">
        <x:f>IF(B14="","","Open")</x:f>
      </x:c>
      <x:c r="M14" s="36" t="str">
        <x:f>IF(B14="","",IF(L14="Hold","Hold",IF(L14="Disputed","Investigate",IF(I14&lt;=0,"Correct",IF(K14="90+","Investigate",IF(K14="61-90","Escalate",IF(K14="31-60","Review",IF(K14="1-30","Pay now",IF(K14="Current","Schedule","Review")))))))))</x:f>
      </x:c>
      <x:c r="N14" s="53"/>
      <x:c r="O14" s="53"/>
    </x:row>
    <x:row r="15">
      <x:c r="A15" s="53"/>
      <x:c r="B15" s="53"/>
      <x:c r="C15" s="53"/>
      <x:c r="D15" s="54"/>
      <x:c r="E15" s="54"/>
      <x:c r="F15" s="55"/>
      <x:c r="G15" s="55"/>
      <x:c r="H15" s="55"/>
      <x:c r="I15" s="44" t="str">
        <x:f>IF(B15="","",F15-G15-H15)</x:f>
      </x:c>
      <x:c r="J15" s="48" t="str">
        <x:f>IF(B15="","",IF(E15="","",MAX(0,$B$3-E15)))</x:f>
      </x:c>
      <x:c r="K15" s="36" t="str">
        <x:f>IF(B15="","",IF(E15="","Missing due date",IF(I15&lt;=0,"Credit/zero",IF(E15&gt;=$B$3,"Current",IF(J15&lt;=30,"1-30",IF(J15&lt;=60,"31-60",IF(J15&lt;=90,"61-90","90+")))))))</x:f>
      </x:c>
      <x:c r="L15" s="60" t="str">
        <x:f>IF(B15="","","Open")</x:f>
      </x:c>
      <x:c r="M15" s="36" t="str">
        <x:f>IF(B15="","",IF(L15="Hold","Hold",IF(L15="Disputed","Investigate",IF(I15&lt;=0,"Correct",IF(K15="90+","Investigate",IF(K15="61-90","Escalate",IF(K15="31-60","Review",IF(K15="1-30","Pay now",IF(K15="Current","Schedule","Review")))))))))</x:f>
      </x:c>
      <x:c r="N15" s="53"/>
      <x:c r="O15" s="53"/>
    </x:row>
    <x:row r="16">
      <x:c r="A16" s="53"/>
      <x:c r="B16" s="53"/>
      <x:c r="C16" s="53"/>
      <x:c r="D16" s="54"/>
      <x:c r="E16" s="54"/>
      <x:c r="F16" s="55"/>
      <x:c r="G16" s="55"/>
      <x:c r="H16" s="55"/>
      <x:c r="I16" s="44" t="str">
        <x:f>IF(B16="","",F16-G16-H16)</x:f>
      </x:c>
      <x:c r="J16" s="48" t="str">
        <x:f>IF(B16="","",IF(E16="","",MAX(0,$B$3-E16)))</x:f>
      </x:c>
      <x:c r="K16" s="36" t="str">
        <x:f>IF(B16="","",IF(E16="","Missing due date",IF(I16&lt;=0,"Credit/zero",IF(E16&gt;=$B$3,"Current",IF(J16&lt;=30,"1-30",IF(J16&lt;=60,"31-60",IF(J16&lt;=90,"61-90","90+")))))))</x:f>
      </x:c>
      <x:c r="L16" s="60" t="str">
        <x:f>IF(B16="","","Open")</x:f>
      </x:c>
      <x:c r="M16" s="36" t="str">
        <x:f>IF(B16="","",IF(L16="Hold","Hold",IF(L16="Disputed","Investigate",IF(I16&lt;=0,"Correct",IF(K16="90+","Investigate",IF(K16="61-90","Escalate",IF(K16="31-60","Review",IF(K16="1-30","Pay now",IF(K16="Current","Schedule","Review")))))))))</x:f>
      </x:c>
      <x:c r="N16" s="53"/>
      <x:c r="O16" s="53"/>
    </x:row>
    <x:row r="17">
      <x:c r="A17" s="53"/>
      <x:c r="B17" s="53"/>
      <x:c r="C17" s="53"/>
      <x:c r="D17" s="54"/>
      <x:c r="E17" s="54"/>
      <x:c r="F17" s="55"/>
      <x:c r="G17" s="55"/>
      <x:c r="H17" s="55"/>
      <x:c r="I17" s="44" t="str">
        <x:f>IF(B17="","",F17-G17-H17)</x:f>
      </x:c>
      <x:c r="J17" s="48" t="str">
        <x:f>IF(B17="","",IF(E17="","",MAX(0,$B$3-E17)))</x:f>
      </x:c>
      <x:c r="K17" s="36" t="str">
        <x:f>IF(B17="","",IF(E17="","Missing due date",IF(I17&lt;=0,"Credit/zero",IF(E17&gt;=$B$3,"Current",IF(J17&lt;=30,"1-30",IF(J17&lt;=60,"31-60",IF(J17&lt;=90,"61-90","90+")))))))</x:f>
      </x:c>
      <x:c r="L17" s="60" t="str">
        <x:f>IF(B17="","","Open")</x:f>
      </x:c>
      <x:c r="M17" s="36" t="str">
        <x:f>IF(B17="","",IF(L17="Hold","Hold",IF(L17="Disputed","Investigate",IF(I17&lt;=0,"Correct",IF(K17="90+","Investigate",IF(K17="61-90","Escalate",IF(K17="31-60","Review",IF(K17="1-30","Pay now",IF(K17="Current","Schedule","Review")))))))))</x:f>
      </x:c>
      <x:c r="N17" s="53"/>
      <x:c r="O17" s="53"/>
    </x:row>
    <x:row r="18">
      <x:c r="A18" s="53"/>
      <x:c r="B18" s="53"/>
      <x:c r="C18" s="53"/>
      <x:c r="D18" s="54"/>
      <x:c r="E18" s="54"/>
      <x:c r="F18" s="55"/>
      <x:c r="G18" s="55"/>
      <x:c r="H18" s="55"/>
      <x:c r="I18" s="44" t="str">
        <x:f>IF(B18="","",F18-G18-H18)</x:f>
      </x:c>
      <x:c r="J18" s="48" t="str">
        <x:f>IF(B18="","",IF(E18="","",MAX(0,$B$3-E18)))</x:f>
      </x:c>
      <x:c r="K18" s="36" t="str">
        <x:f>IF(B18="","",IF(E18="","Missing due date",IF(I18&lt;=0,"Credit/zero",IF(E18&gt;=$B$3,"Current",IF(J18&lt;=30,"1-30",IF(J18&lt;=60,"31-60",IF(J18&lt;=90,"61-90","90+")))))))</x:f>
      </x:c>
      <x:c r="L18" s="60" t="str">
        <x:f>IF(B18="","","Open")</x:f>
      </x:c>
      <x:c r="M18" s="36" t="str">
        <x:f>IF(B18="","",IF(L18="Hold","Hold",IF(L18="Disputed","Investigate",IF(I18&lt;=0,"Correct",IF(K18="90+","Investigate",IF(K18="61-90","Escalate",IF(K18="31-60","Review",IF(K18="1-30","Pay now",IF(K18="Current","Schedule","Review")))))))))</x:f>
      </x:c>
      <x:c r="N18" s="53"/>
      <x:c r="O18" s="53"/>
    </x:row>
    <x:row r="19">
      <x:c r="A19" s="53"/>
      <x:c r="B19" s="53"/>
      <x:c r="C19" s="53"/>
      <x:c r="D19" s="54"/>
      <x:c r="E19" s="54"/>
      <x:c r="F19" s="55"/>
      <x:c r="G19" s="55"/>
      <x:c r="H19" s="55"/>
      <x:c r="I19" s="44" t="str">
        <x:f>IF(B19="","",F19-G19-H19)</x:f>
      </x:c>
      <x:c r="J19" s="48" t="str">
        <x:f>IF(B19="","",IF(E19="","",MAX(0,$B$3-E19)))</x:f>
      </x:c>
      <x:c r="K19" s="36" t="str">
        <x:f>IF(B19="","",IF(E19="","Missing due date",IF(I19&lt;=0,"Credit/zero",IF(E19&gt;=$B$3,"Current",IF(J19&lt;=30,"1-30",IF(J19&lt;=60,"31-60",IF(J19&lt;=90,"61-90","90+")))))))</x:f>
      </x:c>
      <x:c r="L19" s="60" t="str">
        <x:f>IF(B19="","","Open")</x:f>
      </x:c>
      <x:c r="M19" s="36" t="str">
        <x:f>IF(B19="","",IF(L19="Hold","Hold",IF(L19="Disputed","Investigate",IF(I19&lt;=0,"Correct",IF(K19="90+","Investigate",IF(K19="61-90","Escalate",IF(K19="31-60","Review",IF(K19="1-30","Pay now",IF(K19="Current","Schedule","Review")))))))))</x:f>
      </x:c>
      <x:c r="N19" s="53"/>
      <x:c r="O19" s="53"/>
    </x:row>
    <x:row r="20">
      <x:c r="A20" s="53"/>
      <x:c r="B20" s="53"/>
      <x:c r="C20" s="53"/>
      <x:c r="D20" s="54"/>
      <x:c r="E20" s="54"/>
      <x:c r="F20" s="55"/>
      <x:c r="G20" s="55"/>
      <x:c r="H20" s="55"/>
      <x:c r="I20" s="44" t="str">
        <x:f>IF(B20="","",F20-G20-H20)</x:f>
      </x:c>
      <x:c r="J20" s="48" t="str">
        <x:f>IF(B20="","",IF(E20="","",MAX(0,$B$3-E20)))</x:f>
      </x:c>
      <x:c r="K20" s="36" t="str">
        <x:f>IF(B20="","",IF(E20="","Missing due date",IF(I20&lt;=0,"Credit/zero",IF(E20&gt;=$B$3,"Current",IF(J20&lt;=30,"1-30",IF(J20&lt;=60,"31-60",IF(J20&lt;=90,"61-90","90+")))))))</x:f>
      </x:c>
      <x:c r="L20" s="60" t="str">
        <x:f>IF(B20="","","Open")</x:f>
      </x:c>
      <x:c r="M20" s="36" t="str">
        <x:f>IF(B20="","",IF(L20="Hold","Hold",IF(L20="Disputed","Investigate",IF(I20&lt;=0,"Correct",IF(K20="90+","Investigate",IF(K20="61-90","Escalate",IF(K20="31-60","Review",IF(K20="1-30","Pay now",IF(K20="Current","Schedule","Review")))))))))</x:f>
      </x:c>
      <x:c r="N20" s="53"/>
      <x:c r="O20" s="53"/>
    </x:row>
    <x:row r="21">
      <x:c r="A21" s="53"/>
      <x:c r="B21" s="53"/>
      <x:c r="C21" s="53"/>
      <x:c r="D21" s="54"/>
      <x:c r="E21" s="54"/>
      <x:c r="F21" s="55"/>
      <x:c r="G21" s="55"/>
      <x:c r="H21" s="55"/>
      <x:c r="I21" s="44" t="str">
        <x:f>IF(B21="","",F21-G21-H21)</x:f>
      </x:c>
      <x:c r="J21" s="48" t="str">
        <x:f>IF(B21="","",IF(E21="","",MAX(0,$B$3-E21)))</x:f>
      </x:c>
      <x:c r="K21" s="36" t="str">
        <x:f>IF(B21="","",IF(E21="","Missing due date",IF(I21&lt;=0,"Credit/zero",IF(E21&gt;=$B$3,"Current",IF(J21&lt;=30,"1-30",IF(J21&lt;=60,"31-60",IF(J21&lt;=90,"61-90","90+")))))))</x:f>
      </x:c>
      <x:c r="L21" s="60" t="str">
        <x:f>IF(B21="","","Open")</x:f>
      </x:c>
      <x:c r="M21" s="36" t="str">
        <x:f>IF(B21="","",IF(L21="Hold","Hold",IF(L21="Disputed","Investigate",IF(I21&lt;=0,"Correct",IF(K21="90+","Investigate",IF(K21="61-90","Escalate",IF(K21="31-60","Review",IF(K21="1-30","Pay now",IF(K21="Current","Schedule","Review")))))))))</x:f>
      </x:c>
      <x:c r="N21" s="53"/>
      <x:c r="O21" s="53"/>
    </x:row>
    <x:row r="22">
      <x:c r="A22" s="53"/>
      <x:c r="B22" s="53"/>
      <x:c r="C22" s="53"/>
      <x:c r="D22" s="54"/>
      <x:c r="E22" s="54"/>
      <x:c r="F22" s="55"/>
      <x:c r="G22" s="55"/>
      <x:c r="H22" s="55"/>
      <x:c r="I22" s="44" t="str">
        <x:f>IF(B22="","",F22-G22-H22)</x:f>
      </x:c>
      <x:c r="J22" s="48" t="str">
        <x:f>IF(B22="","",IF(E22="","",MAX(0,$B$3-E22)))</x:f>
      </x:c>
      <x:c r="K22" s="36" t="str">
        <x:f>IF(B22="","",IF(E22="","Missing due date",IF(I22&lt;=0,"Credit/zero",IF(E22&gt;=$B$3,"Current",IF(J22&lt;=30,"1-30",IF(J22&lt;=60,"31-60",IF(J22&lt;=90,"61-90","90+")))))))</x:f>
      </x:c>
      <x:c r="L22" s="60" t="str">
        <x:f>IF(B22="","","Open")</x:f>
      </x:c>
      <x:c r="M22" s="36" t="str">
        <x:f>IF(B22="","",IF(L22="Hold","Hold",IF(L22="Disputed","Investigate",IF(I22&lt;=0,"Correct",IF(K22="90+","Investigate",IF(K22="61-90","Escalate",IF(K22="31-60","Review",IF(K22="1-30","Pay now",IF(K22="Current","Schedule","Review")))))))))</x:f>
      </x:c>
      <x:c r="N22" s="53"/>
      <x:c r="O22" s="53"/>
    </x:row>
    <x:row r="23">
      <x:c r="A23" s="53"/>
      <x:c r="B23" s="53"/>
      <x:c r="C23" s="53"/>
      <x:c r="D23" s="54"/>
      <x:c r="E23" s="54"/>
      <x:c r="F23" s="55"/>
      <x:c r="G23" s="55"/>
      <x:c r="H23" s="55"/>
      <x:c r="I23" s="44" t="str">
        <x:f>IF(B23="","",F23-G23-H23)</x:f>
      </x:c>
      <x:c r="J23" s="48" t="str">
        <x:f>IF(B23="","",IF(E23="","",MAX(0,$B$3-E23)))</x:f>
      </x:c>
      <x:c r="K23" s="36" t="str">
        <x:f>IF(B23="","",IF(E23="","Missing due date",IF(I23&lt;=0,"Credit/zero",IF(E23&gt;=$B$3,"Current",IF(J23&lt;=30,"1-30",IF(J23&lt;=60,"31-60",IF(J23&lt;=90,"61-90","90+")))))))</x:f>
      </x:c>
      <x:c r="L23" s="60" t="str">
        <x:f>IF(B23="","","Open")</x:f>
      </x:c>
      <x:c r="M23" s="36" t="str">
        <x:f>IF(B23="","",IF(L23="Hold","Hold",IF(L23="Disputed","Investigate",IF(I23&lt;=0,"Correct",IF(K23="90+","Investigate",IF(K23="61-90","Escalate",IF(K23="31-60","Review",IF(K23="1-30","Pay now",IF(K23="Current","Schedule","Review")))))))))</x:f>
      </x:c>
      <x:c r="N23" s="53"/>
      <x:c r="O23" s="53"/>
    </x:row>
    <x:row r="24">
      <x:c r="A24" s="53"/>
      <x:c r="B24" s="53"/>
      <x:c r="C24" s="53"/>
      <x:c r="D24" s="54"/>
      <x:c r="E24" s="54"/>
      <x:c r="F24" s="55"/>
      <x:c r="G24" s="55"/>
      <x:c r="H24" s="55"/>
      <x:c r="I24" s="44" t="str">
        <x:f>IF(B24="","",F24-G24-H24)</x:f>
      </x:c>
      <x:c r="J24" s="48" t="str">
        <x:f>IF(B24="","",IF(E24="","",MAX(0,$B$3-E24)))</x:f>
      </x:c>
      <x:c r="K24" s="36" t="str">
        <x:f>IF(B24="","",IF(E24="","Missing due date",IF(I24&lt;=0,"Credit/zero",IF(E24&gt;=$B$3,"Current",IF(J24&lt;=30,"1-30",IF(J24&lt;=60,"31-60",IF(J24&lt;=90,"61-90","90+")))))))</x:f>
      </x:c>
      <x:c r="L24" s="60" t="str">
        <x:f>IF(B24="","","Open")</x:f>
      </x:c>
      <x:c r="M24" s="36" t="str">
        <x:f>IF(B24="","",IF(L24="Hold","Hold",IF(L24="Disputed","Investigate",IF(I24&lt;=0,"Correct",IF(K24="90+","Investigate",IF(K24="61-90","Escalate",IF(K24="31-60","Review",IF(K24="1-30","Pay now",IF(K24="Current","Schedule","Review")))))))))</x:f>
      </x:c>
      <x:c r="N24" s="53"/>
      <x:c r="O24" s="53"/>
    </x:row>
    <x:row r="25">
      <x:c r="A25" s="53"/>
      <x:c r="B25" s="53"/>
      <x:c r="C25" s="53"/>
      <x:c r="D25" s="54"/>
      <x:c r="E25" s="54"/>
      <x:c r="F25" s="55"/>
      <x:c r="G25" s="55"/>
      <x:c r="H25" s="55"/>
      <x:c r="I25" s="44" t="str">
        <x:f>IF(B25="","",F25-G25-H25)</x:f>
      </x:c>
      <x:c r="J25" s="48" t="str">
        <x:f>IF(B25="","",IF(E25="","",MAX(0,$B$3-E25)))</x:f>
      </x:c>
      <x:c r="K25" s="36" t="str">
        <x:f>IF(B25="","",IF(E25="","Missing due date",IF(I25&lt;=0,"Credit/zero",IF(E25&gt;=$B$3,"Current",IF(J25&lt;=30,"1-30",IF(J25&lt;=60,"31-60",IF(J25&lt;=90,"61-90","90+")))))))</x:f>
      </x:c>
      <x:c r="L25" s="60" t="str">
        <x:f>IF(B25="","","Open")</x:f>
      </x:c>
      <x:c r="M25" s="36" t="str">
        <x:f>IF(B25="","",IF(L25="Hold","Hold",IF(L25="Disputed","Investigate",IF(I25&lt;=0,"Correct",IF(K25="90+","Investigate",IF(K25="61-90","Escalate",IF(K25="31-60","Review",IF(K25="1-30","Pay now",IF(K25="Current","Schedule","Review")))))))))</x:f>
      </x:c>
      <x:c r="N25" s="53"/>
      <x:c r="O25" s="53"/>
    </x:row>
    <x:row r="26">
      <x:c r="A26" s="53"/>
      <x:c r="B26" s="53"/>
      <x:c r="C26" s="53"/>
      <x:c r="D26" s="54"/>
      <x:c r="E26" s="54"/>
      <x:c r="F26" s="55"/>
      <x:c r="G26" s="55"/>
      <x:c r="H26" s="55"/>
      <x:c r="I26" s="44" t="str">
        <x:f>IF(B26="","",F26-G26-H26)</x:f>
      </x:c>
      <x:c r="J26" s="48" t="str">
        <x:f>IF(B26="","",IF(E26="","",MAX(0,$B$3-E26)))</x:f>
      </x:c>
      <x:c r="K26" s="36" t="str">
        <x:f>IF(B26="","",IF(E26="","Missing due date",IF(I26&lt;=0,"Credit/zero",IF(E26&gt;=$B$3,"Current",IF(J26&lt;=30,"1-30",IF(J26&lt;=60,"31-60",IF(J26&lt;=90,"61-90","90+")))))))</x:f>
      </x:c>
      <x:c r="L26" s="60" t="str">
        <x:f>IF(B26="","","Open")</x:f>
      </x:c>
      <x:c r="M26" s="36" t="str">
        <x:f>IF(B26="","",IF(L26="Hold","Hold",IF(L26="Disputed","Investigate",IF(I26&lt;=0,"Correct",IF(K26="90+","Investigate",IF(K26="61-90","Escalate",IF(K26="31-60","Review",IF(K26="1-30","Pay now",IF(K26="Current","Schedule","Review")))))))))</x:f>
      </x:c>
      <x:c r="N26" s="53"/>
      <x:c r="O26" s="53"/>
    </x:row>
    <x:row r="27">
      <x:c r="A27" s="53"/>
      <x:c r="B27" s="53"/>
      <x:c r="C27" s="53"/>
      <x:c r="D27" s="54"/>
      <x:c r="E27" s="54"/>
      <x:c r="F27" s="55"/>
      <x:c r="G27" s="55"/>
      <x:c r="H27" s="55"/>
      <x:c r="I27" s="44" t="str">
        <x:f>IF(B27="","",F27-G27-H27)</x:f>
      </x:c>
      <x:c r="J27" s="48" t="str">
        <x:f>IF(B27="","",IF(E27="","",MAX(0,$B$3-E27)))</x:f>
      </x:c>
      <x:c r="K27" s="36" t="str">
        <x:f>IF(B27="","",IF(E27="","Missing due date",IF(I27&lt;=0,"Credit/zero",IF(E27&gt;=$B$3,"Current",IF(J27&lt;=30,"1-30",IF(J27&lt;=60,"31-60",IF(J27&lt;=90,"61-90","90+")))))))</x:f>
      </x:c>
      <x:c r="L27" s="60" t="str">
        <x:f>IF(B27="","","Open")</x:f>
      </x:c>
      <x:c r="M27" s="36" t="str">
        <x:f>IF(B27="","",IF(L27="Hold","Hold",IF(L27="Disputed","Investigate",IF(I27&lt;=0,"Correct",IF(K27="90+","Investigate",IF(K27="61-90","Escalate",IF(K27="31-60","Review",IF(K27="1-30","Pay now",IF(K27="Current","Schedule","Review")))))))))</x:f>
      </x:c>
      <x:c r="N27" s="53"/>
      <x:c r="O27" s="53"/>
    </x:row>
    <x:row r="28">
      <x:c r="A28" s="53"/>
      <x:c r="B28" s="53"/>
      <x:c r="C28" s="53"/>
      <x:c r="D28" s="54"/>
      <x:c r="E28" s="54"/>
      <x:c r="F28" s="55"/>
      <x:c r="G28" s="55"/>
      <x:c r="H28" s="55"/>
      <x:c r="I28" s="44" t="str">
        <x:f>IF(B28="","",F28-G28-H28)</x:f>
      </x:c>
      <x:c r="J28" s="48" t="str">
        <x:f>IF(B28="","",IF(E28="","",MAX(0,$B$3-E28)))</x:f>
      </x:c>
      <x:c r="K28" s="36" t="str">
        <x:f>IF(B28="","",IF(E28="","Missing due date",IF(I28&lt;=0,"Credit/zero",IF(E28&gt;=$B$3,"Current",IF(J28&lt;=30,"1-30",IF(J28&lt;=60,"31-60",IF(J28&lt;=90,"61-90","90+")))))))</x:f>
      </x:c>
      <x:c r="L28" s="60" t="str">
        <x:f>IF(B28="","","Open")</x:f>
      </x:c>
      <x:c r="M28" s="36" t="str">
        <x:f>IF(B28="","",IF(L28="Hold","Hold",IF(L28="Disputed","Investigate",IF(I28&lt;=0,"Correct",IF(K28="90+","Investigate",IF(K28="61-90","Escalate",IF(K28="31-60","Review",IF(K28="1-30","Pay now",IF(K28="Current","Schedule","Review")))))))))</x:f>
      </x:c>
      <x:c r="N28" s="53"/>
      <x:c r="O28" s="53"/>
    </x:row>
    <x:row r="29">
      <x:c r="A29" s="53"/>
      <x:c r="B29" s="53"/>
      <x:c r="C29" s="53"/>
      <x:c r="D29" s="54"/>
      <x:c r="E29" s="54"/>
      <x:c r="F29" s="55"/>
      <x:c r="G29" s="55"/>
      <x:c r="H29" s="55"/>
      <x:c r="I29" s="44" t="str">
        <x:f>IF(B29="","",F29-G29-H29)</x:f>
      </x:c>
      <x:c r="J29" s="48" t="str">
        <x:f>IF(B29="","",IF(E29="","",MAX(0,$B$3-E29)))</x:f>
      </x:c>
      <x:c r="K29" s="36" t="str">
        <x:f>IF(B29="","",IF(E29="","Missing due date",IF(I29&lt;=0,"Credit/zero",IF(E29&gt;=$B$3,"Current",IF(J29&lt;=30,"1-30",IF(J29&lt;=60,"31-60",IF(J29&lt;=90,"61-90","90+")))))))</x:f>
      </x:c>
      <x:c r="L29" s="60" t="str">
        <x:f>IF(B29="","","Open")</x:f>
      </x:c>
      <x:c r="M29" s="36" t="str">
        <x:f>IF(B29="","",IF(L29="Hold","Hold",IF(L29="Disputed","Investigate",IF(I29&lt;=0,"Correct",IF(K29="90+","Investigate",IF(K29="61-90","Escalate",IF(K29="31-60","Review",IF(K29="1-30","Pay now",IF(K29="Current","Schedule","Review")))))))))</x:f>
      </x:c>
      <x:c r="N29" s="53"/>
      <x:c r="O29" s="53"/>
    </x:row>
    <x:row r="30">
      <x:c r="A30" s="53"/>
      <x:c r="B30" s="53"/>
      <x:c r="C30" s="53"/>
      <x:c r="D30" s="54"/>
      <x:c r="E30" s="54"/>
      <x:c r="F30" s="55"/>
      <x:c r="G30" s="55"/>
      <x:c r="H30" s="55"/>
      <x:c r="I30" s="44" t="str">
        <x:f>IF(B30="","",F30-G30-H30)</x:f>
      </x:c>
      <x:c r="J30" s="48" t="str">
        <x:f>IF(B30="","",IF(E30="","",MAX(0,$B$3-E30)))</x:f>
      </x:c>
      <x:c r="K30" s="36" t="str">
        <x:f>IF(B30="","",IF(E30="","Missing due date",IF(I30&lt;=0,"Credit/zero",IF(E30&gt;=$B$3,"Current",IF(J30&lt;=30,"1-30",IF(J30&lt;=60,"31-60",IF(J30&lt;=90,"61-90","90+")))))))</x:f>
      </x:c>
      <x:c r="L30" s="60" t="str">
        <x:f>IF(B30="","","Open")</x:f>
      </x:c>
      <x:c r="M30" s="36" t="str">
        <x:f>IF(B30="","",IF(L30="Hold","Hold",IF(L30="Disputed","Investigate",IF(I30&lt;=0,"Correct",IF(K30="90+","Investigate",IF(K30="61-90","Escalate",IF(K30="31-60","Review",IF(K30="1-30","Pay now",IF(K30="Current","Schedule","Review")))))))))</x:f>
      </x:c>
      <x:c r="N30" s="53"/>
      <x:c r="O30" s="53"/>
    </x:row>
    <x:row r="31">
      <x:c r="A31" s="53"/>
      <x:c r="B31" s="53"/>
      <x:c r="C31" s="53"/>
      <x:c r="D31" s="54"/>
      <x:c r="E31" s="54"/>
      <x:c r="F31" s="55"/>
      <x:c r="G31" s="55"/>
      <x:c r="H31" s="55"/>
      <x:c r="I31" s="44" t="str">
        <x:f>IF(B31="","",F31-G31-H31)</x:f>
      </x:c>
      <x:c r="J31" s="48" t="str">
        <x:f>IF(B31="","",IF(E31="","",MAX(0,$B$3-E31)))</x:f>
      </x:c>
      <x:c r="K31" s="36" t="str">
        <x:f>IF(B31="","",IF(E31="","Missing due date",IF(I31&lt;=0,"Credit/zero",IF(E31&gt;=$B$3,"Current",IF(J31&lt;=30,"1-30",IF(J31&lt;=60,"31-60",IF(J31&lt;=90,"61-90","90+")))))))</x:f>
      </x:c>
      <x:c r="L31" s="60" t="str">
        <x:f>IF(B31="","","Open")</x:f>
      </x:c>
      <x:c r="M31" s="36" t="str">
        <x:f>IF(B31="","",IF(L31="Hold","Hold",IF(L31="Disputed","Investigate",IF(I31&lt;=0,"Correct",IF(K31="90+","Investigate",IF(K31="61-90","Escalate",IF(K31="31-60","Review",IF(K31="1-30","Pay now",IF(K31="Current","Schedule","Review")))))))))</x:f>
      </x:c>
      <x:c r="N31" s="53"/>
      <x:c r="O31" s="53"/>
    </x:row>
    <x:row r="32">
      <x:c r="A32" s="53"/>
      <x:c r="B32" s="53"/>
      <x:c r="C32" s="53"/>
      <x:c r="D32" s="54"/>
      <x:c r="E32" s="54"/>
      <x:c r="F32" s="55"/>
      <x:c r="G32" s="55"/>
      <x:c r="H32" s="55"/>
      <x:c r="I32" s="44" t="str">
        <x:f>IF(B32="","",F32-G32-H32)</x:f>
      </x:c>
      <x:c r="J32" s="48" t="str">
        <x:f>IF(B32="","",IF(E32="","",MAX(0,$B$3-E32)))</x:f>
      </x:c>
      <x:c r="K32" s="36" t="str">
        <x:f>IF(B32="","",IF(E32="","Missing due date",IF(I32&lt;=0,"Credit/zero",IF(E32&gt;=$B$3,"Current",IF(J32&lt;=30,"1-30",IF(J32&lt;=60,"31-60",IF(J32&lt;=90,"61-90","90+")))))))</x:f>
      </x:c>
      <x:c r="L32" s="60" t="str">
        <x:f>IF(B32="","","Open")</x:f>
      </x:c>
      <x:c r="M32" s="36" t="str">
        <x:f>IF(B32="","",IF(L32="Hold","Hold",IF(L32="Disputed","Investigate",IF(I32&lt;=0,"Correct",IF(K32="90+","Investigate",IF(K32="61-90","Escalate",IF(K32="31-60","Review",IF(K32="1-30","Pay now",IF(K32="Current","Schedule","Review")))))))))</x:f>
      </x:c>
      <x:c r="N32" s="53"/>
      <x:c r="O32" s="53"/>
    </x:row>
    <x:row r="33">
      <x:c r="A33" s="53"/>
      <x:c r="B33" s="53"/>
      <x:c r="C33" s="53"/>
      <x:c r="D33" s="54"/>
      <x:c r="E33" s="54"/>
      <x:c r="F33" s="55"/>
      <x:c r="G33" s="55"/>
      <x:c r="H33" s="55"/>
      <x:c r="I33" s="44" t="str">
        <x:f>IF(B33="","",F33-G33-H33)</x:f>
      </x:c>
      <x:c r="J33" s="48" t="str">
        <x:f>IF(B33="","",IF(E33="","",MAX(0,$B$3-E33)))</x:f>
      </x:c>
      <x:c r="K33" s="36" t="str">
        <x:f>IF(B33="","",IF(E33="","Missing due date",IF(I33&lt;=0,"Credit/zero",IF(E33&gt;=$B$3,"Current",IF(J33&lt;=30,"1-30",IF(J33&lt;=60,"31-60",IF(J33&lt;=90,"61-90","90+")))))))</x:f>
      </x:c>
      <x:c r="L33" s="60" t="str">
        <x:f>IF(B33="","","Open")</x:f>
      </x:c>
      <x:c r="M33" s="36" t="str">
        <x:f>IF(B33="","",IF(L33="Hold","Hold",IF(L33="Disputed","Investigate",IF(I33&lt;=0,"Correct",IF(K33="90+","Investigate",IF(K33="61-90","Escalate",IF(K33="31-60","Review",IF(K33="1-30","Pay now",IF(K33="Current","Schedule","Review")))))))))</x:f>
      </x:c>
      <x:c r="N33" s="53"/>
      <x:c r="O33" s="53"/>
    </x:row>
    <x:row r="34">
      <x:c r="A34" s="53"/>
      <x:c r="B34" s="53"/>
      <x:c r="C34" s="53"/>
      <x:c r="D34" s="54"/>
      <x:c r="E34" s="54"/>
      <x:c r="F34" s="55"/>
      <x:c r="G34" s="55"/>
      <x:c r="H34" s="55"/>
      <x:c r="I34" s="44" t="str">
        <x:f>IF(B34="","",F34-G34-H34)</x:f>
      </x:c>
      <x:c r="J34" s="48" t="str">
        <x:f>IF(B34="","",IF(E34="","",MAX(0,$B$3-E34)))</x:f>
      </x:c>
      <x:c r="K34" s="36" t="str">
        <x:f>IF(B34="","",IF(E34="","Missing due date",IF(I34&lt;=0,"Credit/zero",IF(E34&gt;=$B$3,"Current",IF(J34&lt;=30,"1-30",IF(J34&lt;=60,"31-60",IF(J34&lt;=90,"61-90","90+")))))))</x:f>
      </x:c>
      <x:c r="L34" s="60" t="str">
        <x:f>IF(B34="","","Open")</x:f>
      </x:c>
      <x:c r="M34" s="36" t="str">
        <x:f>IF(B34="","",IF(L34="Hold","Hold",IF(L34="Disputed","Investigate",IF(I34&lt;=0,"Correct",IF(K34="90+","Investigate",IF(K34="61-90","Escalate",IF(K34="31-60","Review",IF(K34="1-30","Pay now",IF(K34="Current","Schedule","Review")))))))))</x:f>
      </x:c>
      <x:c r="N34" s="53"/>
      <x:c r="O34" s="53"/>
    </x:row>
    <x:row r="35">
      <x:c r="A35" s="53"/>
      <x:c r="B35" s="53"/>
      <x:c r="C35" s="53"/>
      <x:c r="D35" s="54"/>
      <x:c r="E35" s="54"/>
      <x:c r="F35" s="55"/>
      <x:c r="G35" s="55"/>
      <x:c r="H35" s="55"/>
      <x:c r="I35" s="44" t="str">
        <x:f>IF(B35="","",F35-G35-H35)</x:f>
      </x:c>
      <x:c r="J35" s="48" t="str">
        <x:f>IF(B35="","",IF(E35="","",MAX(0,$B$3-E35)))</x:f>
      </x:c>
      <x:c r="K35" s="36" t="str">
        <x:f>IF(B35="","",IF(E35="","Missing due date",IF(I35&lt;=0,"Credit/zero",IF(E35&gt;=$B$3,"Current",IF(J35&lt;=30,"1-30",IF(J35&lt;=60,"31-60",IF(J35&lt;=90,"61-90","90+")))))))</x:f>
      </x:c>
      <x:c r="L35" s="60" t="str">
        <x:f>IF(B35="","","Open")</x:f>
      </x:c>
      <x:c r="M35" s="36" t="str">
        <x:f>IF(B35="","",IF(L35="Hold","Hold",IF(L35="Disputed","Investigate",IF(I35&lt;=0,"Correct",IF(K35="90+","Investigate",IF(K35="61-90","Escalate",IF(K35="31-60","Review",IF(K35="1-30","Pay now",IF(K35="Current","Schedule","Review")))))))))</x:f>
      </x:c>
      <x:c r="N35" s="53"/>
      <x:c r="O35" s="53"/>
    </x:row>
    <x:row r="36">
      <x:c r="A36" s="53"/>
      <x:c r="B36" s="53"/>
      <x:c r="C36" s="53"/>
      <x:c r="D36" s="54"/>
      <x:c r="E36" s="54"/>
      <x:c r="F36" s="55"/>
      <x:c r="G36" s="55"/>
      <x:c r="H36" s="55"/>
      <x:c r="I36" s="44" t="str">
        <x:f>IF(B36="","",F36-G36-H36)</x:f>
      </x:c>
      <x:c r="J36" s="48" t="str">
        <x:f>IF(B36="","",IF(E36="","",MAX(0,$B$3-E36)))</x:f>
      </x:c>
      <x:c r="K36" s="36" t="str">
        <x:f>IF(B36="","",IF(E36="","Missing due date",IF(I36&lt;=0,"Credit/zero",IF(E36&gt;=$B$3,"Current",IF(J36&lt;=30,"1-30",IF(J36&lt;=60,"31-60",IF(J36&lt;=90,"61-90","90+")))))))</x:f>
      </x:c>
      <x:c r="L36" s="60" t="str">
        <x:f>IF(B36="","","Open")</x:f>
      </x:c>
      <x:c r="M36" s="36" t="str">
        <x:f>IF(B36="","",IF(L36="Hold","Hold",IF(L36="Disputed","Investigate",IF(I36&lt;=0,"Correct",IF(K36="90+","Investigate",IF(K36="61-90","Escalate",IF(K36="31-60","Review",IF(K36="1-30","Pay now",IF(K36="Current","Schedule","Review")))))))))</x:f>
      </x:c>
      <x:c r="N36" s="53"/>
      <x:c r="O36" s="53"/>
    </x:row>
    <x:row r="37">
      <x:c r="A37" s="53"/>
      <x:c r="B37" s="53"/>
      <x:c r="C37" s="53"/>
      <x:c r="D37" s="54"/>
      <x:c r="E37" s="54"/>
      <x:c r="F37" s="55"/>
      <x:c r="G37" s="55"/>
      <x:c r="H37" s="55"/>
      <x:c r="I37" s="44" t="str">
        <x:f>IF(B37="","",F37-G37-H37)</x:f>
      </x:c>
      <x:c r="J37" s="48" t="str">
        <x:f>IF(B37="","",IF(E37="","",MAX(0,$B$3-E37)))</x:f>
      </x:c>
      <x:c r="K37" s="36" t="str">
        <x:f>IF(B37="","",IF(E37="","Missing due date",IF(I37&lt;=0,"Credit/zero",IF(E37&gt;=$B$3,"Current",IF(J37&lt;=30,"1-30",IF(J37&lt;=60,"31-60",IF(J37&lt;=90,"61-90","90+")))))))</x:f>
      </x:c>
      <x:c r="L37" s="60" t="str">
        <x:f>IF(B37="","","Open")</x:f>
      </x:c>
      <x:c r="M37" s="36" t="str">
        <x:f>IF(B37="","",IF(L37="Hold","Hold",IF(L37="Disputed","Investigate",IF(I37&lt;=0,"Correct",IF(K37="90+","Investigate",IF(K37="61-90","Escalate",IF(K37="31-60","Review",IF(K37="1-30","Pay now",IF(K37="Current","Schedule","Review")))))))))</x:f>
      </x:c>
      <x:c r="N37" s="53"/>
      <x:c r="O37" s="53"/>
    </x:row>
    <x:row r="38">
      <x:c r="A38" s="53"/>
      <x:c r="B38" s="53"/>
      <x:c r="C38" s="53"/>
      <x:c r="D38" s="54"/>
      <x:c r="E38" s="54"/>
      <x:c r="F38" s="55"/>
      <x:c r="G38" s="55"/>
      <x:c r="H38" s="55"/>
      <x:c r="I38" s="44" t="str">
        <x:f>IF(B38="","",F38-G38-H38)</x:f>
      </x:c>
      <x:c r="J38" s="48" t="str">
        <x:f>IF(B38="","",IF(E38="","",MAX(0,$B$3-E38)))</x:f>
      </x:c>
      <x:c r="K38" s="36" t="str">
        <x:f>IF(B38="","",IF(E38="","Missing due date",IF(I38&lt;=0,"Credit/zero",IF(E38&gt;=$B$3,"Current",IF(J38&lt;=30,"1-30",IF(J38&lt;=60,"31-60",IF(J38&lt;=90,"61-90","90+")))))))</x:f>
      </x:c>
      <x:c r="L38" s="60" t="str">
        <x:f>IF(B38="","","Open")</x:f>
      </x:c>
      <x:c r="M38" s="36" t="str">
        <x:f>IF(B38="","",IF(L38="Hold","Hold",IF(L38="Disputed","Investigate",IF(I38&lt;=0,"Correct",IF(K38="90+","Investigate",IF(K38="61-90","Escalate",IF(K38="31-60","Review",IF(K38="1-30","Pay now",IF(K38="Current","Schedule","Review")))))))))</x:f>
      </x:c>
      <x:c r="N38" s="53"/>
      <x:c r="O38" s="53"/>
    </x:row>
    <x:row r="39">
      <x:c r="A39" s="53"/>
      <x:c r="B39" s="53"/>
      <x:c r="C39" s="53"/>
      <x:c r="D39" s="54"/>
      <x:c r="E39" s="54"/>
      <x:c r="F39" s="55"/>
      <x:c r="G39" s="55"/>
      <x:c r="H39" s="55"/>
      <x:c r="I39" s="44" t="str">
        <x:f>IF(B39="","",F39-G39-H39)</x:f>
      </x:c>
      <x:c r="J39" s="48" t="str">
        <x:f>IF(B39="","",IF(E39="","",MAX(0,$B$3-E39)))</x:f>
      </x:c>
      <x:c r="K39" s="36" t="str">
        <x:f>IF(B39="","",IF(E39="","Missing due date",IF(I39&lt;=0,"Credit/zero",IF(E39&gt;=$B$3,"Current",IF(J39&lt;=30,"1-30",IF(J39&lt;=60,"31-60",IF(J39&lt;=90,"61-90","90+")))))))</x:f>
      </x:c>
      <x:c r="L39" s="60" t="str">
        <x:f>IF(B39="","","Open")</x:f>
      </x:c>
      <x:c r="M39" s="36" t="str">
        <x:f>IF(B39="","",IF(L39="Hold","Hold",IF(L39="Disputed","Investigate",IF(I39&lt;=0,"Correct",IF(K39="90+","Investigate",IF(K39="61-90","Escalate",IF(K39="31-60","Review",IF(K39="1-30","Pay now",IF(K39="Current","Schedule","Review")))))))))</x:f>
      </x:c>
      <x:c r="N39" s="53"/>
      <x:c r="O39" s="53"/>
    </x:row>
    <x:row r="40">
      <x:c r="A40" s="53"/>
      <x:c r="B40" s="53"/>
      <x:c r="C40" s="53"/>
      <x:c r="D40" s="54"/>
      <x:c r="E40" s="54"/>
      <x:c r="F40" s="55"/>
      <x:c r="G40" s="55"/>
      <x:c r="H40" s="55"/>
      <x:c r="I40" s="44" t="str">
        <x:f>IF(B40="","",F40-G40-H40)</x:f>
      </x:c>
      <x:c r="J40" s="48" t="str">
        <x:f>IF(B40="","",IF(E40="","",MAX(0,$B$3-E40)))</x:f>
      </x:c>
      <x:c r="K40" s="36" t="str">
        <x:f>IF(B40="","",IF(E40="","Missing due date",IF(I40&lt;=0,"Credit/zero",IF(E40&gt;=$B$3,"Current",IF(J40&lt;=30,"1-30",IF(J40&lt;=60,"31-60",IF(J40&lt;=90,"61-90","90+")))))))</x:f>
      </x:c>
      <x:c r="L40" s="60" t="str">
        <x:f>IF(B40="","","Open")</x:f>
      </x:c>
      <x:c r="M40" s="36" t="str">
        <x:f>IF(B40="","",IF(L40="Hold","Hold",IF(L40="Disputed","Investigate",IF(I40&lt;=0,"Correct",IF(K40="90+","Investigate",IF(K40="61-90","Escalate",IF(K40="31-60","Review",IF(K40="1-30","Pay now",IF(K40="Current","Schedule","Review")))))))))</x:f>
      </x:c>
      <x:c r="N40" s="53"/>
      <x:c r="O40" s="53"/>
    </x:row>
    <x:row r="41">
      <x:c r="A41" s="53"/>
      <x:c r="B41" s="53"/>
      <x:c r="C41" s="53"/>
      <x:c r="D41" s="54"/>
      <x:c r="E41" s="54"/>
      <x:c r="F41" s="55"/>
      <x:c r="G41" s="55"/>
      <x:c r="H41" s="55"/>
      <x:c r="I41" s="44" t="str">
        <x:f>IF(B41="","",F41-G41-H41)</x:f>
      </x:c>
      <x:c r="J41" s="48" t="str">
        <x:f>IF(B41="","",IF(E41="","",MAX(0,$B$3-E41)))</x:f>
      </x:c>
      <x:c r="K41" s="36" t="str">
        <x:f>IF(B41="","",IF(E41="","Missing due date",IF(I41&lt;=0,"Credit/zero",IF(E41&gt;=$B$3,"Current",IF(J41&lt;=30,"1-30",IF(J41&lt;=60,"31-60",IF(J41&lt;=90,"61-90","90+")))))))</x:f>
      </x:c>
      <x:c r="L41" s="60" t="str">
        <x:f>IF(B41="","","Open")</x:f>
      </x:c>
      <x:c r="M41" s="36" t="str">
        <x:f>IF(B41="","",IF(L41="Hold","Hold",IF(L41="Disputed","Investigate",IF(I41&lt;=0,"Correct",IF(K41="90+","Investigate",IF(K41="61-90","Escalate",IF(K41="31-60","Review",IF(K41="1-30","Pay now",IF(K41="Current","Schedule","Review")))))))))</x:f>
      </x:c>
      <x:c r="N41" s="53"/>
      <x:c r="O41" s="53"/>
    </x:row>
    <x:row r="42">
      <x:c r="A42" s="53"/>
      <x:c r="B42" s="53"/>
      <x:c r="C42" s="53"/>
      <x:c r="D42" s="54"/>
      <x:c r="E42" s="54"/>
      <x:c r="F42" s="55"/>
      <x:c r="G42" s="55"/>
      <x:c r="H42" s="55"/>
      <x:c r="I42" s="44" t="str">
        <x:f>IF(B42="","",F42-G42-H42)</x:f>
      </x:c>
      <x:c r="J42" s="48" t="str">
        <x:f>IF(B42="","",IF(E42="","",MAX(0,$B$3-E42)))</x:f>
      </x:c>
      <x:c r="K42" s="36" t="str">
        <x:f>IF(B42="","",IF(E42="","Missing due date",IF(I42&lt;=0,"Credit/zero",IF(E42&gt;=$B$3,"Current",IF(J42&lt;=30,"1-30",IF(J42&lt;=60,"31-60",IF(J42&lt;=90,"61-90","90+")))))))</x:f>
      </x:c>
      <x:c r="L42" s="60" t="str">
        <x:f>IF(B42="","","Open")</x:f>
      </x:c>
      <x:c r="M42" s="36" t="str">
        <x:f>IF(B42="","",IF(L42="Hold","Hold",IF(L42="Disputed","Investigate",IF(I42&lt;=0,"Correct",IF(K42="90+","Investigate",IF(K42="61-90","Escalate",IF(K42="31-60","Review",IF(K42="1-30","Pay now",IF(K42="Current","Schedule","Review")))))))))</x:f>
      </x:c>
      <x:c r="N42" s="53"/>
      <x:c r="O42" s="53"/>
    </x:row>
    <x:row r="43">
      <x:c r="A43" s="53"/>
      <x:c r="B43" s="53"/>
      <x:c r="C43" s="53"/>
      <x:c r="D43" s="54"/>
      <x:c r="E43" s="54"/>
      <x:c r="F43" s="55"/>
      <x:c r="G43" s="55"/>
      <x:c r="H43" s="55"/>
      <x:c r="I43" s="44" t="str">
        <x:f>IF(B43="","",F43-G43-H43)</x:f>
      </x:c>
      <x:c r="J43" s="48" t="str">
        <x:f>IF(B43="","",IF(E43="","",MAX(0,$B$3-E43)))</x:f>
      </x:c>
      <x:c r="K43" s="36" t="str">
        <x:f>IF(B43="","",IF(E43="","Missing due date",IF(I43&lt;=0,"Credit/zero",IF(E43&gt;=$B$3,"Current",IF(J43&lt;=30,"1-30",IF(J43&lt;=60,"31-60",IF(J43&lt;=90,"61-90","90+")))))))</x:f>
      </x:c>
      <x:c r="L43" s="60" t="str">
        <x:f>IF(B43="","","Open")</x:f>
      </x:c>
      <x:c r="M43" s="36" t="str">
        <x:f>IF(B43="","",IF(L43="Hold","Hold",IF(L43="Disputed","Investigate",IF(I43&lt;=0,"Correct",IF(K43="90+","Investigate",IF(K43="61-90","Escalate",IF(K43="31-60","Review",IF(K43="1-30","Pay now",IF(K43="Current","Schedule","Review")))))))))</x:f>
      </x:c>
      <x:c r="N43" s="53"/>
      <x:c r="O43" s="53"/>
    </x:row>
    <x:row r="44">
      <x:c r="A44" s="53"/>
      <x:c r="B44" s="53"/>
      <x:c r="C44" s="53"/>
      <x:c r="D44" s="54"/>
      <x:c r="E44" s="54"/>
      <x:c r="F44" s="55"/>
      <x:c r="G44" s="55"/>
      <x:c r="H44" s="55"/>
      <x:c r="I44" s="44" t="str">
        <x:f>IF(B44="","",F44-G44-H44)</x:f>
      </x:c>
      <x:c r="J44" s="48" t="str">
        <x:f>IF(B44="","",IF(E44="","",MAX(0,$B$3-E44)))</x:f>
      </x:c>
      <x:c r="K44" s="36" t="str">
        <x:f>IF(B44="","",IF(E44="","Missing due date",IF(I44&lt;=0,"Credit/zero",IF(E44&gt;=$B$3,"Current",IF(J44&lt;=30,"1-30",IF(J44&lt;=60,"31-60",IF(J44&lt;=90,"61-90","90+")))))))</x:f>
      </x:c>
      <x:c r="L44" s="60" t="str">
        <x:f>IF(B44="","","Open")</x:f>
      </x:c>
      <x:c r="M44" s="36" t="str">
        <x:f>IF(B44="","",IF(L44="Hold","Hold",IF(L44="Disputed","Investigate",IF(I44&lt;=0,"Correct",IF(K44="90+","Investigate",IF(K44="61-90","Escalate",IF(K44="31-60","Review",IF(K44="1-30","Pay now",IF(K44="Current","Schedule","Review")))))))))</x:f>
      </x:c>
      <x:c r="N44" s="53"/>
      <x:c r="O44" s="53"/>
    </x:row>
    <x:row r="45">
      <x:c r="A45" s="53"/>
      <x:c r="B45" s="53"/>
      <x:c r="C45" s="53"/>
      <x:c r="D45" s="54"/>
      <x:c r="E45" s="54"/>
      <x:c r="F45" s="55"/>
      <x:c r="G45" s="55"/>
      <x:c r="H45" s="55"/>
      <x:c r="I45" s="44" t="str">
        <x:f>IF(B45="","",F45-G45-H45)</x:f>
      </x:c>
      <x:c r="J45" s="48" t="str">
        <x:f>IF(B45="","",IF(E45="","",MAX(0,$B$3-E45)))</x:f>
      </x:c>
      <x:c r="K45" s="36" t="str">
        <x:f>IF(B45="","",IF(E45="","Missing due date",IF(I45&lt;=0,"Credit/zero",IF(E45&gt;=$B$3,"Current",IF(J45&lt;=30,"1-30",IF(J45&lt;=60,"31-60",IF(J45&lt;=90,"61-90","90+")))))))</x:f>
      </x:c>
      <x:c r="L45" s="60" t="str">
        <x:f>IF(B45="","","Open")</x:f>
      </x:c>
      <x:c r="M45" s="36" t="str">
        <x:f>IF(B45="","",IF(L45="Hold","Hold",IF(L45="Disputed","Investigate",IF(I45&lt;=0,"Correct",IF(K45="90+","Investigate",IF(K45="61-90","Escalate",IF(K45="31-60","Review",IF(K45="1-30","Pay now",IF(K45="Current","Schedule","Review")))))))))</x:f>
      </x:c>
      <x:c r="N45" s="53"/>
      <x:c r="O45" s="53"/>
    </x:row>
    <x:row r="46">
      <x:c r="A46" s="53"/>
      <x:c r="B46" s="53"/>
      <x:c r="C46" s="53"/>
      <x:c r="D46" s="54"/>
      <x:c r="E46" s="54"/>
      <x:c r="F46" s="55"/>
      <x:c r="G46" s="55"/>
      <x:c r="H46" s="55"/>
      <x:c r="I46" s="44" t="str">
        <x:f>IF(B46="","",F46-G46-H46)</x:f>
      </x:c>
      <x:c r="J46" s="48" t="str">
        <x:f>IF(B46="","",IF(E46="","",MAX(0,$B$3-E46)))</x:f>
      </x:c>
      <x:c r="K46" s="36" t="str">
        <x:f>IF(B46="","",IF(E46="","Missing due date",IF(I46&lt;=0,"Credit/zero",IF(E46&gt;=$B$3,"Current",IF(J46&lt;=30,"1-30",IF(J46&lt;=60,"31-60",IF(J46&lt;=90,"61-90","90+")))))))</x:f>
      </x:c>
      <x:c r="L46" s="60" t="str">
        <x:f>IF(B46="","","Open")</x:f>
      </x:c>
      <x:c r="M46" s="36" t="str">
        <x:f>IF(B46="","",IF(L46="Hold","Hold",IF(L46="Disputed","Investigate",IF(I46&lt;=0,"Correct",IF(K46="90+","Investigate",IF(K46="61-90","Escalate",IF(K46="31-60","Review",IF(K46="1-30","Pay now",IF(K46="Current","Schedule","Review")))))))))</x:f>
      </x:c>
      <x:c r="N46" s="53"/>
      <x:c r="O46" s="53"/>
    </x:row>
    <x:row r="47">
      <x:c r="A47" s="53"/>
      <x:c r="B47" s="53"/>
      <x:c r="C47" s="53"/>
      <x:c r="D47" s="54"/>
      <x:c r="E47" s="54"/>
      <x:c r="F47" s="55"/>
      <x:c r="G47" s="55"/>
      <x:c r="H47" s="55"/>
      <x:c r="I47" s="44" t="str">
        <x:f>IF(B47="","",F47-G47-H47)</x:f>
      </x:c>
      <x:c r="J47" s="48" t="str">
        <x:f>IF(B47="","",IF(E47="","",MAX(0,$B$3-E47)))</x:f>
      </x:c>
      <x:c r="K47" s="36" t="str">
        <x:f>IF(B47="","",IF(E47="","Missing due date",IF(I47&lt;=0,"Credit/zero",IF(E47&gt;=$B$3,"Current",IF(J47&lt;=30,"1-30",IF(J47&lt;=60,"31-60",IF(J47&lt;=90,"61-90","90+")))))))</x:f>
      </x:c>
      <x:c r="L47" s="60" t="str">
        <x:f>IF(B47="","","Open")</x:f>
      </x:c>
      <x:c r="M47" s="36" t="str">
        <x:f>IF(B47="","",IF(L47="Hold","Hold",IF(L47="Disputed","Investigate",IF(I47&lt;=0,"Correct",IF(K47="90+","Investigate",IF(K47="61-90","Escalate",IF(K47="31-60","Review",IF(K47="1-30","Pay now",IF(K47="Current","Schedule","Review")))))))))</x:f>
      </x:c>
      <x:c r="N47" s="53"/>
      <x:c r="O47" s="53"/>
    </x:row>
    <x:row r="48">
      <x:c r="A48" s="53"/>
      <x:c r="B48" s="53"/>
      <x:c r="C48" s="53"/>
      <x:c r="D48" s="54"/>
      <x:c r="E48" s="54"/>
      <x:c r="F48" s="55"/>
      <x:c r="G48" s="55"/>
      <x:c r="H48" s="55"/>
      <x:c r="I48" s="44" t="str">
        <x:f>IF(B48="","",F48-G48-H48)</x:f>
      </x:c>
      <x:c r="J48" s="48" t="str">
        <x:f>IF(B48="","",IF(E48="","",MAX(0,$B$3-E48)))</x:f>
      </x:c>
      <x:c r="K48" s="36" t="str">
        <x:f>IF(B48="","",IF(E48="","Missing due date",IF(I48&lt;=0,"Credit/zero",IF(E48&gt;=$B$3,"Current",IF(J48&lt;=30,"1-30",IF(J48&lt;=60,"31-60",IF(J48&lt;=90,"61-90","90+")))))))</x:f>
      </x:c>
      <x:c r="L48" s="60" t="str">
        <x:f>IF(B48="","","Open")</x:f>
      </x:c>
      <x:c r="M48" s="36" t="str">
        <x:f>IF(B48="","",IF(L48="Hold","Hold",IF(L48="Disputed","Investigate",IF(I48&lt;=0,"Correct",IF(K48="90+","Investigate",IF(K48="61-90","Escalate",IF(K48="31-60","Review",IF(K48="1-30","Pay now",IF(K48="Current","Schedule","Review")))))))))</x:f>
      </x:c>
      <x:c r="N48" s="53"/>
      <x:c r="O48" s="53"/>
    </x:row>
    <x:row r="49">
      <x:c r="A49" s="53"/>
      <x:c r="B49" s="53"/>
      <x:c r="C49" s="53"/>
      <x:c r="D49" s="54"/>
      <x:c r="E49" s="54"/>
      <x:c r="F49" s="55"/>
      <x:c r="G49" s="55"/>
      <x:c r="H49" s="55"/>
      <x:c r="I49" s="44" t="str">
        <x:f>IF(B49="","",F49-G49-H49)</x:f>
      </x:c>
      <x:c r="J49" s="48" t="str">
        <x:f>IF(B49="","",IF(E49="","",MAX(0,$B$3-E49)))</x:f>
      </x:c>
      <x:c r="K49" s="36" t="str">
        <x:f>IF(B49="","",IF(E49="","Missing due date",IF(I49&lt;=0,"Credit/zero",IF(E49&gt;=$B$3,"Current",IF(J49&lt;=30,"1-30",IF(J49&lt;=60,"31-60",IF(J49&lt;=90,"61-90","90+")))))))</x:f>
      </x:c>
      <x:c r="L49" s="60" t="str">
        <x:f>IF(B49="","","Open")</x:f>
      </x:c>
      <x:c r="M49" s="36" t="str">
        <x:f>IF(B49="","",IF(L49="Hold","Hold",IF(L49="Disputed","Investigate",IF(I49&lt;=0,"Correct",IF(K49="90+","Investigate",IF(K49="61-90","Escalate",IF(K49="31-60","Review",IF(K49="1-30","Pay now",IF(K49="Current","Schedule","Review")))))))))</x:f>
      </x:c>
      <x:c r="N49" s="53"/>
      <x:c r="O49" s="53"/>
    </x:row>
    <x:row r="50">
      <x:c r="A50" s="53"/>
      <x:c r="B50" s="53"/>
      <x:c r="C50" s="53"/>
      <x:c r="D50" s="54"/>
      <x:c r="E50" s="54"/>
      <x:c r="F50" s="55"/>
      <x:c r="G50" s="55"/>
      <x:c r="H50" s="55"/>
      <x:c r="I50" s="44" t="str">
        <x:f>IF(B50="","",F50-G50-H50)</x:f>
      </x:c>
      <x:c r="J50" s="48" t="str">
        <x:f>IF(B50="","",IF(E50="","",MAX(0,$B$3-E50)))</x:f>
      </x:c>
      <x:c r="K50" s="36" t="str">
        <x:f>IF(B50="","",IF(E50="","Missing due date",IF(I50&lt;=0,"Credit/zero",IF(E50&gt;=$B$3,"Current",IF(J50&lt;=30,"1-30",IF(J50&lt;=60,"31-60",IF(J50&lt;=90,"61-90","90+")))))))</x:f>
      </x:c>
      <x:c r="L50" s="60" t="str">
        <x:f>IF(B50="","","Open")</x:f>
      </x:c>
      <x:c r="M50" s="36" t="str">
        <x:f>IF(B50="","",IF(L50="Hold","Hold",IF(L50="Disputed","Investigate",IF(I50&lt;=0,"Correct",IF(K50="90+","Investigate",IF(K50="61-90","Escalate",IF(K50="31-60","Review",IF(K50="1-30","Pay now",IF(K50="Current","Schedule","Review")))))))))</x:f>
      </x:c>
      <x:c r="N50" s="53"/>
      <x:c r="O50" s="53"/>
    </x:row>
    <x:row r="51">
      <x:c r="A51" s="53"/>
      <x:c r="B51" s="53"/>
      <x:c r="C51" s="53"/>
      <x:c r="D51" s="54"/>
      <x:c r="E51" s="54"/>
      <x:c r="F51" s="55"/>
      <x:c r="G51" s="55"/>
      <x:c r="H51" s="55"/>
      <x:c r="I51" s="44" t="str">
        <x:f>IF(B51="","",F51-G51-H51)</x:f>
      </x:c>
      <x:c r="J51" s="48" t="str">
        <x:f>IF(B51="","",IF(E51="","",MAX(0,$B$3-E51)))</x:f>
      </x:c>
      <x:c r="K51" s="36" t="str">
        <x:f>IF(B51="","",IF(E51="","Missing due date",IF(I51&lt;=0,"Credit/zero",IF(E51&gt;=$B$3,"Current",IF(J51&lt;=30,"1-30",IF(J51&lt;=60,"31-60",IF(J51&lt;=90,"61-90","90+")))))))</x:f>
      </x:c>
      <x:c r="L51" s="60" t="str">
        <x:f>IF(B51="","","Open")</x:f>
      </x:c>
      <x:c r="M51" s="36" t="str">
        <x:f>IF(B51="","",IF(L51="Hold","Hold",IF(L51="Disputed","Investigate",IF(I51&lt;=0,"Correct",IF(K51="90+","Investigate",IF(K51="61-90","Escalate",IF(K51="31-60","Review",IF(K51="1-30","Pay now",IF(K51="Current","Schedule","Review")))))))))</x:f>
      </x:c>
      <x:c r="N51" s="53"/>
      <x:c r="O51" s="53"/>
    </x:row>
    <x:row r="52">
      <x:c r="A52" s="53"/>
      <x:c r="B52" s="53"/>
      <x:c r="C52" s="53"/>
      <x:c r="D52" s="54"/>
      <x:c r="E52" s="54"/>
      <x:c r="F52" s="55"/>
      <x:c r="G52" s="55"/>
      <x:c r="H52" s="55"/>
      <x:c r="I52" s="44" t="str">
        <x:f>IF(B52="","",F52-G52-H52)</x:f>
      </x:c>
      <x:c r="J52" s="48" t="str">
        <x:f>IF(B52="","",IF(E52="","",MAX(0,$B$3-E52)))</x:f>
      </x:c>
      <x:c r="K52" s="36" t="str">
        <x:f>IF(B52="","",IF(E52="","Missing due date",IF(I52&lt;=0,"Credit/zero",IF(E52&gt;=$B$3,"Current",IF(J52&lt;=30,"1-30",IF(J52&lt;=60,"31-60",IF(J52&lt;=90,"61-90","90+")))))))</x:f>
      </x:c>
      <x:c r="L52" s="60" t="str">
        <x:f>IF(B52="","","Open")</x:f>
      </x:c>
      <x:c r="M52" s="36" t="str">
        <x:f>IF(B52="","",IF(L52="Hold","Hold",IF(L52="Disputed","Investigate",IF(I52&lt;=0,"Correct",IF(K52="90+","Investigate",IF(K52="61-90","Escalate",IF(K52="31-60","Review",IF(K52="1-30","Pay now",IF(K52="Current","Schedule","Review")))))))))</x:f>
      </x:c>
      <x:c r="N52" s="53"/>
      <x:c r="O52" s="53"/>
    </x:row>
    <x:row r="53">
      <x:c r="A53" s="53"/>
      <x:c r="B53" s="53"/>
      <x:c r="C53" s="53"/>
      <x:c r="D53" s="54"/>
      <x:c r="E53" s="54"/>
      <x:c r="F53" s="55"/>
      <x:c r="G53" s="55"/>
      <x:c r="H53" s="55"/>
      <x:c r="I53" s="44" t="str">
        <x:f>IF(B53="","",F53-G53-H53)</x:f>
      </x:c>
      <x:c r="J53" s="48" t="str">
        <x:f>IF(B53="","",IF(E53="","",MAX(0,$B$3-E53)))</x:f>
      </x:c>
      <x:c r="K53" s="36" t="str">
        <x:f>IF(B53="","",IF(E53="","Missing due date",IF(I53&lt;=0,"Credit/zero",IF(E53&gt;=$B$3,"Current",IF(J53&lt;=30,"1-30",IF(J53&lt;=60,"31-60",IF(J53&lt;=90,"61-90","90+")))))))</x:f>
      </x:c>
      <x:c r="L53" s="60" t="str">
        <x:f>IF(B53="","","Open")</x:f>
      </x:c>
      <x:c r="M53" s="36" t="str">
        <x:f>IF(B53="","",IF(L53="Hold","Hold",IF(L53="Disputed","Investigate",IF(I53&lt;=0,"Correct",IF(K53="90+","Investigate",IF(K53="61-90","Escalate",IF(K53="31-60","Review",IF(K53="1-30","Pay now",IF(K53="Current","Schedule","Review")))))))))</x:f>
      </x:c>
      <x:c r="N53" s="53"/>
      <x:c r="O53" s="53"/>
    </x:row>
    <x:row r="54">
      <x:c r="A54" s="53"/>
      <x:c r="B54" s="53"/>
      <x:c r="C54" s="53"/>
      <x:c r="D54" s="54"/>
      <x:c r="E54" s="54"/>
      <x:c r="F54" s="55"/>
      <x:c r="G54" s="55"/>
      <x:c r="H54" s="55"/>
      <x:c r="I54" s="44" t="str">
        <x:f>IF(B54="","",F54-G54-H54)</x:f>
      </x:c>
      <x:c r="J54" s="48" t="str">
        <x:f>IF(B54="","",IF(E54="","",MAX(0,$B$3-E54)))</x:f>
      </x:c>
      <x:c r="K54" s="36" t="str">
        <x:f>IF(B54="","",IF(E54="","Missing due date",IF(I54&lt;=0,"Credit/zero",IF(E54&gt;=$B$3,"Current",IF(J54&lt;=30,"1-30",IF(J54&lt;=60,"31-60",IF(J54&lt;=90,"61-90","90+")))))))</x:f>
      </x:c>
      <x:c r="L54" s="60" t="str">
        <x:f>IF(B54="","","Open")</x:f>
      </x:c>
      <x:c r="M54" s="36" t="str">
        <x:f>IF(B54="","",IF(L54="Hold","Hold",IF(L54="Disputed","Investigate",IF(I54&lt;=0,"Correct",IF(K54="90+","Investigate",IF(K54="61-90","Escalate",IF(K54="31-60","Review",IF(K54="1-30","Pay now",IF(K54="Current","Schedule","Review")))))))))</x:f>
      </x:c>
      <x:c r="N54" s="53"/>
      <x:c r="O54" s="53"/>
    </x:row>
    <x:row r="55">
      <x:c r="A55" s="53"/>
      <x:c r="B55" s="53"/>
      <x:c r="C55" s="53"/>
      <x:c r="D55" s="54"/>
      <x:c r="E55" s="54"/>
      <x:c r="F55" s="55"/>
      <x:c r="G55" s="55"/>
      <x:c r="H55" s="55"/>
      <x:c r="I55" s="44" t="str">
        <x:f>IF(B55="","",F55-G55-H55)</x:f>
      </x:c>
      <x:c r="J55" s="48" t="str">
        <x:f>IF(B55="","",IF(E55="","",MAX(0,$B$3-E55)))</x:f>
      </x:c>
      <x:c r="K55" s="36" t="str">
        <x:f>IF(B55="","",IF(E55="","Missing due date",IF(I55&lt;=0,"Credit/zero",IF(E55&gt;=$B$3,"Current",IF(J55&lt;=30,"1-30",IF(J55&lt;=60,"31-60",IF(J55&lt;=90,"61-90","90+")))))))</x:f>
      </x:c>
      <x:c r="L55" s="60" t="str">
        <x:f>IF(B55="","","Open")</x:f>
      </x:c>
      <x:c r="M55" s="36" t="str">
        <x:f>IF(B55="","",IF(L55="Hold","Hold",IF(L55="Disputed","Investigate",IF(I55&lt;=0,"Correct",IF(K55="90+","Investigate",IF(K55="61-90","Escalate",IF(K55="31-60","Review",IF(K55="1-30","Pay now",IF(K55="Current","Schedule","Review")))))))))</x:f>
      </x:c>
      <x:c r="N55" s="53"/>
      <x:c r="O55" s="53"/>
    </x:row>
    <x:row r="56">
      <x:c r="A56" s="53"/>
      <x:c r="B56" s="53"/>
      <x:c r="C56" s="53"/>
      <x:c r="D56" s="54"/>
      <x:c r="E56" s="54"/>
      <x:c r="F56" s="55"/>
      <x:c r="G56" s="55"/>
      <x:c r="H56" s="55"/>
      <x:c r="I56" s="44" t="str">
        <x:f>IF(B56="","",F56-G56-H56)</x:f>
      </x:c>
      <x:c r="J56" s="48" t="str">
        <x:f>IF(B56="","",IF(E56="","",MAX(0,$B$3-E56)))</x:f>
      </x:c>
      <x:c r="K56" s="36" t="str">
        <x:f>IF(B56="","",IF(E56="","Missing due date",IF(I56&lt;=0,"Credit/zero",IF(E56&gt;=$B$3,"Current",IF(J56&lt;=30,"1-30",IF(J56&lt;=60,"31-60",IF(J56&lt;=90,"61-90","90+")))))))</x:f>
      </x:c>
      <x:c r="L56" s="60" t="str">
        <x:f>IF(B56="","","Open")</x:f>
      </x:c>
      <x:c r="M56" s="36" t="str">
        <x:f>IF(B56="","",IF(L56="Hold","Hold",IF(L56="Disputed","Investigate",IF(I56&lt;=0,"Correct",IF(K56="90+","Investigate",IF(K56="61-90","Escalate",IF(K56="31-60","Review",IF(K56="1-30","Pay now",IF(K56="Current","Schedule","Review")))))))))</x:f>
      </x:c>
      <x:c r="N56" s="53"/>
      <x:c r="O56" s="53"/>
    </x:row>
    <x:row r="57">
      <x:c r="A57" s="53"/>
      <x:c r="B57" s="53"/>
      <x:c r="C57" s="53"/>
      <x:c r="D57" s="54"/>
      <x:c r="E57" s="54"/>
      <x:c r="F57" s="55"/>
      <x:c r="G57" s="55"/>
      <x:c r="H57" s="55"/>
      <x:c r="I57" s="44" t="str">
        <x:f>IF(B57="","",F57-G57-H57)</x:f>
      </x:c>
      <x:c r="J57" s="48" t="str">
        <x:f>IF(B57="","",IF(E57="","",MAX(0,$B$3-E57)))</x:f>
      </x:c>
      <x:c r="K57" s="36" t="str">
        <x:f>IF(B57="","",IF(E57="","Missing due date",IF(I57&lt;=0,"Credit/zero",IF(E57&gt;=$B$3,"Current",IF(J57&lt;=30,"1-30",IF(J57&lt;=60,"31-60",IF(J57&lt;=90,"61-90","90+")))))))</x:f>
      </x:c>
      <x:c r="L57" s="60" t="str">
        <x:f>IF(B57="","","Open")</x:f>
      </x:c>
      <x:c r="M57" s="36" t="str">
        <x:f>IF(B57="","",IF(L57="Hold","Hold",IF(L57="Disputed","Investigate",IF(I57&lt;=0,"Correct",IF(K57="90+","Investigate",IF(K57="61-90","Escalate",IF(K57="31-60","Review",IF(K57="1-30","Pay now",IF(K57="Current","Schedule","Review")))))))))</x:f>
      </x:c>
      <x:c r="N57" s="53"/>
      <x:c r="O57" s="53"/>
    </x:row>
    <x:row r="58">
      <x:c r="A58" s="53"/>
      <x:c r="B58" s="53"/>
      <x:c r="C58" s="53"/>
      <x:c r="D58" s="54"/>
      <x:c r="E58" s="54"/>
      <x:c r="F58" s="55"/>
      <x:c r="G58" s="55"/>
      <x:c r="H58" s="55"/>
      <x:c r="I58" s="44" t="str">
        <x:f>IF(B58="","",F58-G58-H58)</x:f>
      </x:c>
      <x:c r="J58" s="48" t="str">
        <x:f>IF(B58="","",IF(E58="","",MAX(0,$B$3-E58)))</x:f>
      </x:c>
      <x:c r="K58" s="36" t="str">
        <x:f>IF(B58="","",IF(E58="","Missing due date",IF(I58&lt;=0,"Credit/zero",IF(E58&gt;=$B$3,"Current",IF(J58&lt;=30,"1-30",IF(J58&lt;=60,"31-60",IF(J58&lt;=90,"61-90","90+")))))))</x:f>
      </x:c>
      <x:c r="L58" s="60" t="str">
        <x:f>IF(B58="","","Open")</x:f>
      </x:c>
      <x:c r="M58" s="36" t="str">
        <x:f>IF(B58="","",IF(L58="Hold","Hold",IF(L58="Disputed","Investigate",IF(I58&lt;=0,"Correct",IF(K58="90+","Investigate",IF(K58="61-90","Escalate",IF(K58="31-60","Review",IF(K58="1-30","Pay now",IF(K58="Current","Schedule","Review")))))))))</x:f>
      </x:c>
      <x:c r="N58" s="53"/>
      <x:c r="O58" s="53"/>
    </x:row>
    <x:row r="59">
      <x:c r="A59" s="53"/>
      <x:c r="B59" s="53"/>
      <x:c r="C59" s="53"/>
      <x:c r="D59" s="54"/>
      <x:c r="E59" s="54"/>
      <x:c r="F59" s="55"/>
      <x:c r="G59" s="55"/>
      <x:c r="H59" s="55"/>
      <x:c r="I59" s="44" t="str">
        <x:f>IF(B59="","",F59-G59-H59)</x:f>
      </x:c>
      <x:c r="J59" s="48" t="str">
        <x:f>IF(B59="","",IF(E59="","",MAX(0,$B$3-E59)))</x:f>
      </x:c>
      <x:c r="K59" s="36" t="str">
        <x:f>IF(B59="","",IF(E59="","Missing due date",IF(I59&lt;=0,"Credit/zero",IF(E59&gt;=$B$3,"Current",IF(J59&lt;=30,"1-30",IF(J59&lt;=60,"31-60",IF(J59&lt;=90,"61-90","90+")))))))</x:f>
      </x:c>
      <x:c r="L59" s="60" t="str">
        <x:f>IF(B59="","","Open")</x:f>
      </x:c>
      <x:c r="M59" s="36" t="str">
        <x:f>IF(B59="","",IF(L59="Hold","Hold",IF(L59="Disputed","Investigate",IF(I59&lt;=0,"Correct",IF(K59="90+","Investigate",IF(K59="61-90","Escalate",IF(K59="31-60","Review",IF(K59="1-30","Pay now",IF(K59="Current","Schedule","Review")))))))))</x:f>
      </x:c>
      <x:c r="N59" s="53"/>
      <x:c r="O59" s="53"/>
    </x:row>
    <x:row r="60">
      <x:c r="A60" s="53"/>
      <x:c r="B60" s="53"/>
      <x:c r="C60" s="53"/>
      <x:c r="D60" s="54"/>
      <x:c r="E60" s="54"/>
      <x:c r="F60" s="55"/>
      <x:c r="G60" s="55"/>
      <x:c r="H60" s="55"/>
      <x:c r="I60" s="44" t="str">
        <x:f>IF(B60="","",F60-G60-H60)</x:f>
      </x:c>
      <x:c r="J60" s="48" t="str">
        <x:f>IF(B60="","",IF(E60="","",MAX(0,$B$3-E60)))</x:f>
      </x:c>
      <x:c r="K60" s="36" t="str">
        <x:f>IF(B60="","",IF(E60="","Missing due date",IF(I60&lt;=0,"Credit/zero",IF(E60&gt;=$B$3,"Current",IF(J60&lt;=30,"1-30",IF(J60&lt;=60,"31-60",IF(J60&lt;=90,"61-90","90+")))))))</x:f>
      </x:c>
      <x:c r="L60" s="60" t="str">
        <x:f>IF(B60="","","Open")</x:f>
      </x:c>
      <x:c r="M60" s="36" t="str">
        <x:f>IF(B60="","",IF(L60="Hold","Hold",IF(L60="Disputed","Investigate",IF(I60&lt;=0,"Correct",IF(K60="90+","Investigate",IF(K60="61-90","Escalate",IF(K60="31-60","Review",IF(K60="1-30","Pay now",IF(K60="Current","Schedule","Review")))))))))</x:f>
      </x:c>
      <x:c r="N60" s="53"/>
      <x:c r="O60" s="53"/>
    </x:row>
    <x:row r="61">
      <x:c r="A61" s="53"/>
      <x:c r="B61" s="53"/>
      <x:c r="C61" s="53"/>
      <x:c r="D61" s="54"/>
      <x:c r="E61" s="54"/>
      <x:c r="F61" s="55"/>
      <x:c r="G61" s="55"/>
      <x:c r="H61" s="55"/>
      <x:c r="I61" s="44" t="str">
        <x:f>IF(B61="","",F61-G61-H61)</x:f>
      </x:c>
      <x:c r="J61" s="48" t="str">
        <x:f>IF(B61="","",IF(E61="","",MAX(0,$B$3-E61)))</x:f>
      </x:c>
      <x:c r="K61" s="36" t="str">
        <x:f>IF(B61="","",IF(E61="","Missing due date",IF(I61&lt;=0,"Credit/zero",IF(E61&gt;=$B$3,"Current",IF(J61&lt;=30,"1-30",IF(J61&lt;=60,"31-60",IF(J61&lt;=90,"61-90","90+")))))))</x:f>
      </x:c>
      <x:c r="L61" s="60" t="str">
        <x:f>IF(B61="","","Open")</x:f>
      </x:c>
      <x:c r="M61" s="36" t="str">
        <x:f>IF(B61="","",IF(L61="Hold","Hold",IF(L61="Disputed","Investigate",IF(I61&lt;=0,"Correct",IF(K61="90+","Investigate",IF(K61="61-90","Escalate",IF(K61="31-60","Review",IF(K61="1-30","Pay now",IF(K61="Current","Schedule","Review")))))))))</x:f>
      </x:c>
      <x:c r="N61" s="53"/>
      <x:c r="O61" s="53"/>
    </x:row>
    <x:row r="62">
      <x:c r="A62" s="53"/>
      <x:c r="B62" s="53"/>
      <x:c r="C62" s="53"/>
      <x:c r="D62" s="54"/>
      <x:c r="E62" s="54"/>
      <x:c r="F62" s="55"/>
      <x:c r="G62" s="55"/>
      <x:c r="H62" s="55"/>
      <x:c r="I62" s="44" t="str">
        <x:f>IF(B62="","",F62-G62-H62)</x:f>
      </x:c>
      <x:c r="J62" s="48" t="str">
        <x:f>IF(B62="","",IF(E62="","",MAX(0,$B$3-E62)))</x:f>
      </x:c>
      <x:c r="K62" s="36" t="str">
        <x:f>IF(B62="","",IF(E62="","Missing due date",IF(I62&lt;=0,"Credit/zero",IF(E62&gt;=$B$3,"Current",IF(J62&lt;=30,"1-30",IF(J62&lt;=60,"31-60",IF(J62&lt;=90,"61-90","90+")))))))</x:f>
      </x:c>
      <x:c r="L62" s="60" t="str">
        <x:f>IF(B62="","","Open")</x:f>
      </x:c>
      <x:c r="M62" s="36" t="str">
        <x:f>IF(B62="","",IF(L62="Hold","Hold",IF(L62="Disputed","Investigate",IF(I62&lt;=0,"Correct",IF(K62="90+","Investigate",IF(K62="61-90","Escalate",IF(K62="31-60","Review",IF(K62="1-30","Pay now",IF(K62="Current","Schedule","Review")))))))))</x:f>
      </x:c>
      <x:c r="N62" s="53"/>
      <x:c r="O62" s="53"/>
    </x:row>
    <x:row r="63">
      <x:c r="A63" s="53"/>
      <x:c r="B63" s="53"/>
      <x:c r="C63" s="53"/>
      <x:c r="D63" s="54"/>
      <x:c r="E63" s="54"/>
      <x:c r="F63" s="55"/>
      <x:c r="G63" s="55"/>
      <x:c r="H63" s="55"/>
      <x:c r="I63" s="44" t="str">
        <x:f>IF(B63="","",F63-G63-H63)</x:f>
      </x:c>
      <x:c r="J63" s="48" t="str">
        <x:f>IF(B63="","",IF(E63="","",MAX(0,$B$3-E63)))</x:f>
      </x:c>
      <x:c r="K63" s="36" t="str">
        <x:f>IF(B63="","",IF(E63="","Missing due date",IF(I63&lt;=0,"Credit/zero",IF(E63&gt;=$B$3,"Current",IF(J63&lt;=30,"1-30",IF(J63&lt;=60,"31-60",IF(J63&lt;=90,"61-90","90+")))))))</x:f>
      </x:c>
      <x:c r="L63" s="60" t="str">
        <x:f>IF(B63="","","Open")</x:f>
      </x:c>
      <x:c r="M63" s="36" t="str">
        <x:f>IF(B63="","",IF(L63="Hold","Hold",IF(L63="Disputed","Investigate",IF(I63&lt;=0,"Correct",IF(K63="90+","Investigate",IF(K63="61-90","Escalate",IF(K63="31-60","Review",IF(K63="1-30","Pay now",IF(K63="Current","Schedule","Review")))))))))</x:f>
      </x:c>
      <x:c r="N63" s="53"/>
      <x:c r="O63" s="53"/>
    </x:row>
    <x:row r="64">
      <x:c r="A64" s="53"/>
      <x:c r="B64" s="53"/>
      <x:c r="C64" s="53"/>
      <x:c r="D64" s="54"/>
      <x:c r="E64" s="54"/>
      <x:c r="F64" s="55"/>
      <x:c r="G64" s="55"/>
      <x:c r="H64" s="55"/>
      <x:c r="I64" s="44" t="str">
        <x:f>IF(B64="","",F64-G64-H64)</x:f>
      </x:c>
      <x:c r="J64" s="48" t="str">
        <x:f>IF(B64="","",IF(E64="","",MAX(0,$B$3-E64)))</x:f>
      </x:c>
      <x:c r="K64" s="36" t="str">
        <x:f>IF(B64="","",IF(E64="","Missing due date",IF(I64&lt;=0,"Credit/zero",IF(E64&gt;=$B$3,"Current",IF(J64&lt;=30,"1-30",IF(J64&lt;=60,"31-60",IF(J64&lt;=90,"61-90","90+")))))))</x:f>
      </x:c>
      <x:c r="L64" s="60" t="str">
        <x:f>IF(B64="","","Open")</x:f>
      </x:c>
      <x:c r="M64" s="36" t="str">
        <x:f>IF(B64="","",IF(L64="Hold","Hold",IF(L64="Disputed","Investigate",IF(I64&lt;=0,"Correct",IF(K64="90+","Investigate",IF(K64="61-90","Escalate",IF(K64="31-60","Review",IF(K64="1-30","Pay now",IF(K64="Current","Schedule","Review")))))))))</x:f>
      </x:c>
      <x:c r="N64" s="53"/>
      <x:c r="O64" s="53"/>
    </x:row>
    <x:row r="65">
      <x:c r="A65" s="53"/>
      <x:c r="B65" s="53"/>
      <x:c r="C65" s="53"/>
      <x:c r="D65" s="54"/>
      <x:c r="E65" s="54"/>
      <x:c r="F65" s="55"/>
      <x:c r="G65" s="55"/>
      <x:c r="H65" s="55"/>
      <x:c r="I65" s="44" t="str">
        <x:f>IF(B65="","",F65-G65-H65)</x:f>
      </x:c>
      <x:c r="J65" s="48" t="str">
        <x:f>IF(B65="","",IF(E65="","",MAX(0,$B$3-E65)))</x:f>
      </x:c>
      <x:c r="K65" s="36" t="str">
        <x:f>IF(B65="","",IF(E65="","Missing due date",IF(I65&lt;=0,"Credit/zero",IF(E65&gt;=$B$3,"Current",IF(J65&lt;=30,"1-30",IF(J65&lt;=60,"31-60",IF(J65&lt;=90,"61-90","90+")))))))</x:f>
      </x:c>
      <x:c r="L65" s="60" t="str">
        <x:f>IF(B65="","","Open")</x:f>
      </x:c>
      <x:c r="M65" s="36" t="str">
        <x:f>IF(B65="","",IF(L65="Hold","Hold",IF(L65="Disputed","Investigate",IF(I65&lt;=0,"Correct",IF(K65="90+","Investigate",IF(K65="61-90","Escalate",IF(K65="31-60","Review",IF(K65="1-30","Pay now",IF(K65="Current","Schedule","Review")))))))))</x:f>
      </x:c>
      <x:c r="N65" s="53"/>
      <x:c r="O65" s="53"/>
    </x:row>
    <x:row r="66">
      <x:c r="A66" s="53"/>
      <x:c r="B66" s="53"/>
      <x:c r="C66" s="53"/>
      <x:c r="D66" s="54"/>
      <x:c r="E66" s="54"/>
      <x:c r="F66" s="55"/>
      <x:c r="G66" s="55"/>
      <x:c r="H66" s="55"/>
      <x:c r="I66" s="44" t="str">
        <x:f>IF(B66="","",F66-G66-H66)</x:f>
      </x:c>
      <x:c r="J66" s="48" t="str">
        <x:f>IF(B66="","",IF(E66="","",MAX(0,$B$3-E66)))</x:f>
      </x:c>
      <x:c r="K66" s="36" t="str">
        <x:f>IF(B66="","",IF(E66="","Missing due date",IF(I66&lt;=0,"Credit/zero",IF(E66&gt;=$B$3,"Current",IF(J66&lt;=30,"1-30",IF(J66&lt;=60,"31-60",IF(J66&lt;=90,"61-90","90+")))))))</x:f>
      </x:c>
      <x:c r="L66" s="60" t="str">
        <x:f>IF(B66="","","Open")</x:f>
      </x:c>
      <x:c r="M66" s="36" t="str">
        <x:f>IF(B66="","",IF(L66="Hold","Hold",IF(L66="Disputed","Investigate",IF(I66&lt;=0,"Correct",IF(K66="90+","Investigate",IF(K66="61-90","Escalate",IF(K66="31-60","Review",IF(K66="1-30","Pay now",IF(K66="Current","Schedule","Review")))))))))</x:f>
      </x:c>
      <x:c r="N66" s="53"/>
      <x:c r="O66" s="53"/>
    </x:row>
    <x:row r="67">
      <x:c r="A67" s="53"/>
      <x:c r="B67" s="53"/>
      <x:c r="C67" s="53"/>
      <x:c r="D67" s="54"/>
      <x:c r="E67" s="54"/>
      <x:c r="F67" s="55"/>
      <x:c r="G67" s="55"/>
      <x:c r="H67" s="55"/>
      <x:c r="I67" s="44" t="str">
        <x:f>IF(B67="","",F67-G67-H67)</x:f>
      </x:c>
      <x:c r="J67" s="48" t="str">
        <x:f>IF(B67="","",IF(E67="","",MAX(0,$B$3-E67)))</x:f>
      </x:c>
      <x:c r="K67" s="36" t="str">
        <x:f>IF(B67="","",IF(E67="","Missing due date",IF(I67&lt;=0,"Credit/zero",IF(E67&gt;=$B$3,"Current",IF(J67&lt;=30,"1-30",IF(J67&lt;=60,"31-60",IF(J67&lt;=90,"61-90","90+")))))))</x:f>
      </x:c>
      <x:c r="L67" s="60" t="str">
        <x:f>IF(B67="","","Open")</x:f>
      </x:c>
      <x:c r="M67" s="36" t="str">
        <x:f>IF(B67="","",IF(L67="Hold","Hold",IF(L67="Disputed","Investigate",IF(I67&lt;=0,"Correct",IF(K67="90+","Investigate",IF(K67="61-90","Escalate",IF(K67="31-60","Review",IF(K67="1-30","Pay now",IF(K67="Current","Schedule","Review")))))))))</x:f>
      </x:c>
      <x:c r="N67" s="53"/>
      <x:c r="O67" s="53"/>
    </x:row>
    <x:row r="68">
      <x:c r="A68" s="53"/>
      <x:c r="B68" s="53"/>
      <x:c r="C68" s="53"/>
      <x:c r="D68" s="54"/>
      <x:c r="E68" s="54"/>
      <x:c r="F68" s="55"/>
      <x:c r="G68" s="55"/>
      <x:c r="H68" s="55"/>
      <x:c r="I68" s="44" t="str">
        <x:f>IF(B68="","",F68-G68-H68)</x:f>
      </x:c>
      <x:c r="J68" s="48" t="str">
        <x:f>IF(B68="","",IF(E68="","",MAX(0,$B$3-E68)))</x:f>
      </x:c>
      <x:c r="K68" s="36" t="str">
        <x:f>IF(B68="","",IF(E68="","Missing due date",IF(I68&lt;=0,"Credit/zero",IF(E68&gt;=$B$3,"Current",IF(J68&lt;=30,"1-30",IF(J68&lt;=60,"31-60",IF(J68&lt;=90,"61-90","90+")))))))</x:f>
      </x:c>
      <x:c r="L68" s="60" t="str">
        <x:f>IF(B68="","","Open")</x:f>
      </x:c>
      <x:c r="M68" s="36" t="str">
        <x:f>IF(B68="","",IF(L68="Hold","Hold",IF(L68="Disputed","Investigate",IF(I68&lt;=0,"Correct",IF(K68="90+","Investigate",IF(K68="61-90","Escalate",IF(K68="31-60","Review",IF(K68="1-30","Pay now",IF(K68="Current","Schedule","Review")))))))))</x:f>
      </x:c>
      <x:c r="N68" s="53"/>
      <x:c r="O68" s="53"/>
    </x:row>
    <x:row r="69">
      <x:c r="A69" s="53"/>
      <x:c r="B69" s="53"/>
      <x:c r="C69" s="53"/>
      <x:c r="D69" s="54"/>
      <x:c r="E69" s="54"/>
      <x:c r="F69" s="55"/>
      <x:c r="G69" s="55"/>
      <x:c r="H69" s="55"/>
      <x:c r="I69" s="44" t="str">
        <x:f>IF(B69="","",F69-G69-H69)</x:f>
      </x:c>
      <x:c r="J69" s="48" t="str">
        <x:f>IF(B69="","",IF(E69="","",MAX(0,$B$3-E69)))</x:f>
      </x:c>
      <x:c r="K69" s="36" t="str">
        <x:f>IF(B69="","",IF(E69="","Missing due date",IF(I69&lt;=0,"Credit/zero",IF(E69&gt;=$B$3,"Current",IF(J69&lt;=30,"1-30",IF(J69&lt;=60,"31-60",IF(J69&lt;=90,"61-90","90+")))))))</x:f>
      </x:c>
      <x:c r="L69" s="60" t="str">
        <x:f>IF(B69="","","Open")</x:f>
      </x:c>
      <x:c r="M69" s="36" t="str">
        <x:f>IF(B69="","",IF(L69="Hold","Hold",IF(L69="Disputed","Investigate",IF(I69&lt;=0,"Correct",IF(K69="90+","Investigate",IF(K69="61-90","Escalate",IF(K69="31-60","Review",IF(K69="1-30","Pay now",IF(K69="Current","Schedule","Review")))))))))</x:f>
      </x:c>
      <x:c r="N69" s="53"/>
      <x:c r="O69" s="53"/>
    </x:row>
    <x:row r="70">
      <x:c r="A70" s="53"/>
      <x:c r="B70" s="53"/>
      <x:c r="C70" s="53"/>
      <x:c r="D70" s="54"/>
      <x:c r="E70" s="54"/>
      <x:c r="F70" s="55"/>
      <x:c r="G70" s="55"/>
      <x:c r="H70" s="55"/>
      <x:c r="I70" s="44" t="str">
        <x:f>IF(B70="","",F70-G70-H70)</x:f>
      </x:c>
      <x:c r="J70" s="48" t="str">
        <x:f>IF(B70="","",IF(E70="","",MAX(0,$B$3-E70)))</x:f>
      </x:c>
      <x:c r="K70" s="36" t="str">
        <x:f>IF(B70="","",IF(E70="","Missing due date",IF(I70&lt;=0,"Credit/zero",IF(E70&gt;=$B$3,"Current",IF(J70&lt;=30,"1-30",IF(J70&lt;=60,"31-60",IF(J70&lt;=90,"61-90","90+")))))))</x:f>
      </x:c>
      <x:c r="L70" s="60" t="str">
        <x:f>IF(B70="","","Open")</x:f>
      </x:c>
      <x:c r="M70" s="36" t="str">
        <x:f>IF(B70="","",IF(L70="Hold","Hold",IF(L70="Disputed","Investigate",IF(I70&lt;=0,"Correct",IF(K70="90+","Investigate",IF(K70="61-90","Escalate",IF(K70="31-60","Review",IF(K70="1-30","Pay now",IF(K70="Current","Schedule","Review")))))))))</x:f>
      </x:c>
      <x:c r="N70" s="53"/>
      <x:c r="O70" s="53"/>
    </x:row>
    <x:row r="71">
      <x:c r="A71" s="53"/>
      <x:c r="B71" s="53"/>
      <x:c r="C71" s="53"/>
      <x:c r="D71" s="54"/>
      <x:c r="E71" s="54"/>
      <x:c r="F71" s="55"/>
      <x:c r="G71" s="55"/>
      <x:c r="H71" s="55"/>
      <x:c r="I71" s="44" t="str">
        <x:f>IF(B71="","",F71-G71-H71)</x:f>
      </x:c>
      <x:c r="J71" s="48" t="str">
        <x:f>IF(B71="","",IF(E71="","",MAX(0,$B$3-E71)))</x:f>
      </x:c>
      <x:c r="K71" s="36" t="str">
        <x:f>IF(B71="","",IF(E71="","Missing due date",IF(I71&lt;=0,"Credit/zero",IF(E71&gt;=$B$3,"Current",IF(J71&lt;=30,"1-30",IF(J71&lt;=60,"31-60",IF(J71&lt;=90,"61-90","90+")))))))</x:f>
      </x:c>
      <x:c r="L71" s="60" t="str">
        <x:f>IF(B71="","","Open")</x:f>
      </x:c>
      <x:c r="M71" s="36" t="str">
        <x:f>IF(B71="","",IF(L71="Hold","Hold",IF(L71="Disputed","Investigate",IF(I71&lt;=0,"Correct",IF(K71="90+","Investigate",IF(K71="61-90","Escalate",IF(K71="31-60","Review",IF(K71="1-30","Pay now",IF(K71="Current","Schedule","Review")))))))))</x:f>
      </x:c>
      <x:c r="N71" s="53"/>
      <x:c r="O71" s="53"/>
    </x:row>
    <x:row r="72">
      <x:c r="A72" s="53"/>
      <x:c r="B72" s="53"/>
      <x:c r="C72" s="53"/>
      <x:c r="D72" s="54"/>
      <x:c r="E72" s="54"/>
      <x:c r="F72" s="55"/>
      <x:c r="G72" s="55"/>
      <x:c r="H72" s="55"/>
      <x:c r="I72" s="44" t="str">
        <x:f>IF(B72="","",F72-G72-H72)</x:f>
      </x:c>
      <x:c r="J72" s="48" t="str">
        <x:f>IF(B72="","",IF(E72="","",MAX(0,$B$3-E72)))</x:f>
      </x:c>
      <x:c r="K72" s="36" t="str">
        <x:f>IF(B72="","",IF(E72="","Missing due date",IF(I72&lt;=0,"Credit/zero",IF(E72&gt;=$B$3,"Current",IF(J72&lt;=30,"1-30",IF(J72&lt;=60,"31-60",IF(J72&lt;=90,"61-90","90+")))))))</x:f>
      </x:c>
      <x:c r="L72" s="60" t="str">
        <x:f>IF(B72="","","Open")</x:f>
      </x:c>
      <x:c r="M72" s="36" t="str">
        <x:f>IF(B72="","",IF(L72="Hold","Hold",IF(L72="Disputed","Investigate",IF(I72&lt;=0,"Correct",IF(K72="90+","Investigate",IF(K72="61-90","Escalate",IF(K72="31-60","Review",IF(K72="1-30","Pay now",IF(K72="Current","Schedule","Review")))))))))</x:f>
      </x:c>
      <x:c r="N72" s="53"/>
      <x:c r="O72" s="53"/>
    </x:row>
    <x:row r="73">
      <x:c r="A73" s="53"/>
      <x:c r="B73" s="53"/>
      <x:c r="C73" s="53"/>
      <x:c r="D73" s="54"/>
      <x:c r="E73" s="54"/>
      <x:c r="F73" s="55"/>
      <x:c r="G73" s="55"/>
      <x:c r="H73" s="55"/>
      <x:c r="I73" s="44" t="str">
        <x:f>IF(B73="","",F73-G73-H73)</x:f>
      </x:c>
      <x:c r="J73" s="48" t="str">
        <x:f>IF(B73="","",IF(E73="","",MAX(0,$B$3-E73)))</x:f>
      </x:c>
      <x:c r="K73" s="36" t="str">
        <x:f>IF(B73="","",IF(E73="","Missing due date",IF(I73&lt;=0,"Credit/zero",IF(E73&gt;=$B$3,"Current",IF(J73&lt;=30,"1-30",IF(J73&lt;=60,"31-60",IF(J73&lt;=90,"61-90","90+")))))))</x:f>
      </x:c>
      <x:c r="L73" s="60" t="str">
        <x:f>IF(B73="","","Open")</x:f>
      </x:c>
      <x:c r="M73" s="36" t="str">
        <x:f>IF(B73="","",IF(L73="Hold","Hold",IF(L73="Disputed","Investigate",IF(I73&lt;=0,"Correct",IF(K73="90+","Investigate",IF(K73="61-90","Escalate",IF(K73="31-60","Review",IF(K73="1-30","Pay now",IF(K73="Current","Schedule","Review")))))))))</x:f>
      </x:c>
      <x:c r="N73" s="53"/>
      <x:c r="O73" s="53"/>
    </x:row>
    <x:row r="74">
      <x:c r="A74" s="53"/>
      <x:c r="B74" s="53"/>
      <x:c r="C74" s="53"/>
      <x:c r="D74" s="54"/>
      <x:c r="E74" s="54"/>
      <x:c r="F74" s="55"/>
      <x:c r="G74" s="55"/>
      <x:c r="H74" s="55"/>
      <x:c r="I74" s="44" t="str">
        <x:f>IF(B74="","",F74-G74-H74)</x:f>
      </x:c>
      <x:c r="J74" s="48" t="str">
        <x:f>IF(B74="","",IF(E74="","",MAX(0,$B$3-E74)))</x:f>
      </x:c>
      <x:c r="K74" s="36" t="str">
        <x:f>IF(B74="","",IF(E74="","Missing due date",IF(I74&lt;=0,"Credit/zero",IF(E74&gt;=$B$3,"Current",IF(J74&lt;=30,"1-30",IF(J74&lt;=60,"31-60",IF(J74&lt;=90,"61-90","90+")))))))</x:f>
      </x:c>
      <x:c r="L74" s="60" t="str">
        <x:f>IF(B74="","","Open")</x:f>
      </x:c>
      <x:c r="M74" s="36" t="str">
        <x:f>IF(B74="","",IF(L74="Hold","Hold",IF(L74="Disputed","Investigate",IF(I74&lt;=0,"Correct",IF(K74="90+","Investigate",IF(K74="61-90","Escalate",IF(K74="31-60","Review",IF(K74="1-30","Pay now",IF(K74="Current","Schedule","Review")))))))))</x:f>
      </x:c>
      <x:c r="N74" s="53"/>
      <x:c r="O74" s="53"/>
    </x:row>
    <x:row r="75">
      <x:c r="A75" s="53"/>
      <x:c r="B75" s="53"/>
      <x:c r="C75" s="53"/>
      <x:c r="D75" s="54"/>
      <x:c r="E75" s="54"/>
      <x:c r="F75" s="55"/>
      <x:c r="G75" s="55"/>
      <x:c r="H75" s="55"/>
      <x:c r="I75" s="44" t="str">
        <x:f>IF(B75="","",F75-G75-H75)</x:f>
      </x:c>
      <x:c r="J75" s="48" t="str">
        <x:f>IF(B75="","",IF(E75="","",MAX(0,$B$3-E75)))</x:f>
      </x:c>
      <x:c r="K75" s="36" t="str">
        <x:f>IF(B75="","",IF(E75="","Missing due date",IF(I75&lt;=0,"Credit/zero",IF(E75&gt;=$B$3,"Current",IF(J75&lt;=30,"1-30",IF(J75&lt;=60,"31-60",IF(J75&lt;=90,"61-90","90+")))))))</x:f>
      </x:c>
      <x:c r="L75" s="60" t="str">
        <x:f>IF(B75="","","Open")</x:f>
      </x:c>
      <x:c r="M75" s="36" t="str">
        <x:f>IF(B75="","",IF(L75="Hold","Hold",IF(L75="Disputed","Investigate",IF(I75&lt;=0,"Correct",IF(K75="90+","Investigate",IF(K75="61-90","Escalate",IF(K75="31-60","Review",IF(K75="1-30","Pay now",IF(K75="Current","Schedule","Review")))))))))</x:f>
      </x:c>
      <x:c r="N75" s="53"/>
      <x:c r="O75" s="53"/>
    </x:row>
    <x:row r="76">
      <x:c r="A76" s="53"/>
      <x:c r="B76" s="53"/>
      <x:c r="C76" s="53"/>
      <x:c r="D76" s="54"/>
      <x:c r="E76" s="54"/>
      <x:c r="F76" s="55"/>
      <x:c r="G76" s="55"/>
      <x:c r="H76" s="55"/>
      <x:c r="I76" s="44" t="str">
        <x:f>IF(B76="","",F76-G76-H76)</x:f>
      </x:c>
      <x:c r="J76" s="48" t="str">
        <x:f>IF(B76="","",IF(E76="","",MAX(0,$B$3-E76)))</x:f>
      </x:c>
      <x:c r="K76" s="36" t="str">
        <x:f>IF(B76="","",IF(E76="","Missing due date",IF(I76&lt;=0,"Credit/zero",IF(E76&gt;=$B$3,"Current",IF(J76&lt;=30,"1-30",IF(J76&lt;=60,"31-60",IF(J76&lt;=90,"61-90","90+")))))))</x:f>
      </x:c>
      <x:c r="L76" s="60" t="str">
        <x:f>IF(B76="","","Open")</x:f>
      </x:c>
      <x:c r="M76" s="36" t="str">
        <x:f>IF(B76="","",IF(L76="Hold","Hold",IF(L76="Disputed","Investigate",IF(I76&lt;=0,"Correct",IF(K76="90+","Investigate",IF(K76="61-90","Escalate",IF(K76="31-60","Review",IF(K76="1-30","Pay now",IF(K76="Current","Schedule","Review")))))))))</x:f>
      </x:c>
      <x:c r="N76" s="53"/>
      <x:c r="O76" s="53"/>
    </x:row>
    <x:row r="77">
      <x:c r="A77" s="53"/>
      <x:c r="B77" s="53"/>
      <x:c r="C77" s="53"/>
      <x:c r="D77" s="54"/>
      <x:c r="E77" s="54"/>
      <x:c r="F77" s="55"/>
      <x:c r="G77" s="55"/>
      <x:c r="H77" s="55"/>
      <x:c r="I77" s="44" t="str">
        <x:f>IF(B77="","",F77-G77-H77)</x:f>
      </x:c>
      <x:c r="J77" s="48" t="str">
        <x:f>IF(B77="","",IF(E77="","",MAX(0,$B$3-E77)))</x:f>
      </x:c>
      <x:c r="K77" s="36" t="str">
        <x:f>IF(B77="","",IF(E77="","Missing due date",IF(I77&lt;=0,"Credit/zero",IF(E77&gt;=$B$3,"Current",IF(J77&lt;=30,"1-30",IF(J77&lt;=60,"31-60",IF(J77&lt;=90,"61-90","90+")))))))</x:f>
      </x:c>
      <x:c r="L77" s="60" t="str">
        <x:f>IF(B77="","","Open")</x:f>
      </x:c>
      <x:c r="M77" s="36" t="str">
        <x:f>IF(B77="","",IF(L77="Hold","Hold",IF(L77="Disputed","Investigate",IF(I77&lt;=0,"Correct",IF(K77="90+","Investigate",IF(K77="61-90","Escalate",IF(K77="31-60","Review",IF(K77="1-30","Pay now",IF(K77="Current","Schedule","Review")))))))))</x:f>
      </x:c>
      <x:c r="N77" s="53"/>
      <x:c r="O77" s="53"/>
    </x:row>
    <x:row r="78">
      <x:c r="A78" s="53"/>
      <x:c r="B78" s="53"/>
      <x:c r="C78" s="53"/>
      <x:c r="D78" s="54"/>
      <x:c r="E78" s="54"/>
      <x:c r="F78" s="55"/>
      <x:c r="G78" s="55"/>
      <x:c r="H78" s="55"/>
      <x:c r="I78" s="44" t="str">
        <x:f>IF(B78="","",F78-G78-H78)</x:f>
      </x:c>
      <x:c r="J78" s="48" t="str">
        <x:f>IF(B78="","",IF(E78="","",MAX(0,$B$3-E78)))</x:f>
      </x:c>
      <x:c r="K78" s="36" t="str">
        <x:f>IF(B78="","",IF(E78="","Missing due date",IF(I78&lt;=0,"Credit/zero",IF(E78&gt;=$B$3,"Current",IF(J78&lt;=30,"1-30",IF(J78&lt;=60,"31-60",IF(J78&lt;=90,"61-90","90+")))))))</x:f>
      </x:c>
      <x:c r="L78" s="60" t="str">
        <x:f>IF(B78="","","Open")</x:f>
      </x:c>
      <x:c r="M78" s="36" t="str">
        <x:f>IF(B78="","",IF(L78="Hold","Hold",IF(L78="Disputed","Investigate",IF(I78&lt;=0,"Correct",IF(K78="90+","Investigate",IF(K78="61-90","Escalate",IF(K78="31-60","Review",IF(K78="1-30","Pay now",IF(K78="Current","Schedule","Review")))))))))</x:f>
      </x:c>
      <x:c r="N78" s="53"/>
      <x:c r="O78" s="53"/>
    </x:row>
    <x:row r="79">
      <x:c r="A79" s="53"/>
      <x:c r="B79" s="53"/>
      <x:c r="C79" s="53"/>
      <x:c r="D79" s="54"/>
      <x:c r="E79" s="54"/>
      <x:c r="F79" s="55"/>
      <x:c r="G79" s="55"/>
      <x:c r="H79" s="55"/>
      <x:c r="I79" s="44" t="str">
        <x:f>IF(B79="","",F79-G79-H79)</x:f>
      </x:c>
      <x:c r="J79" s="48" t="str">
        <x:f>IF(B79="","",IF(E79="","",MAX(0,$B$3-E79)))</x:f>
      </x:c>
      <x:c r="K79" s="36" t="str">
        <x:f>IF(B79="","",IF(E79="","Missing due date",IF(I79&lt;=0,"Credit/zero",IF(E79&gt;=$B$3,"Current",IF(J79&lt;=30,"1-30",IF(J79&lt;=60,"31-60",IF(J79&lt;=90,"61-90","90+")))))))</x:f>
      </x:c>
      <x:c r="L79" s="60" t="str">
        <x:f>IF(B79="","","Open")</x:f>
      </x:c>
      <x:c r="M79" s="36" t="str">
        <x:f>IF(B79="","",IF(L79="Hold","Hold",IF(L79="Disputed","Investigate",IF(I79&lt;=0,"Correct",IF(K79="90+","Investigate",IF(K79="61-90","Escalate",IF(K79="31-60","Review",IF(K79="1-30","Pay now",IF(K79="Current","Schedule","Review")))))))))</x:f>
      </x:c>
      <x:c r="N79" s="53"/>
      <x:c r="O79" s="53"/>
    </x:row>
    <x:row r="80">
      <x:c r="A80" s="53"/>
      <x:c r="B80" s="53"/>
      <x:c r="C80" s="53"/>
      <x:c r="D80" s="54"/>
      <x:c r="E80" s="54"/>
      <x:c r="F80" s="55"/>
      <x:c r="G80" s="55"/>
      <x:c r="H80" s="55"/>
      <x:c r="I80" s="44" t="str">
        <x:f>IF(B80="","",F80-G80-H80)</x:f>
      </x:c>
      <x:c r="J80" s="48" t="str">
        <x:f>IF(B80="","",IF(E80="","",MAX(0,$B$3-E80)))</x:f>
      </x:c>
      <x:c r="K80" s="36" t="str">
        <x:f>IF(B80="","",IF(E80="","Missing due date",IF(I80&lt;=0,"Credit/zero",IF(E80&gt;=$B$3,"Current",IF(J80&lt;=30,"1-30",IF(J80&lt;=60,"31-60",IF(J80&lt;=90,"61-90","90+")))))))</x:f>
      </x:c>
      <x:c r="L80" s="60" t="str">
        <x:f>IF(B80="","","Open")</x:f>
      </x:c>
      <x:c r="M80" s="36" t="str">
        <x:f>IF(B80="","",IF(L80="Hold","Hold",IF(L80="Disputed","Investigate",IF(I80&lt;=0,"Correct",IF(K80="90+","Investigate",IF(K80="61-90","Escalate",IF(K80="31-60","Review",IF(K80="1-30","Pay now",IF(K80="Current","Schedule","Review")))))))))</x:f>
      </x:c>
      <x:c r="N80" s="53"/>
      <x:c r="O80" s="53"/>
    </x:row>
    <x:row r="81">
      <x:c r="A81" s="53"/>
      <x:c r="B81" s="53"/>
      <x:c r="C81" s="53"/>
      <x:c r="D81" s="54"/>
      <x:c r="E81" s="54"/>
      <x:c r="F81" s="55"/>
      <x:c r="G81" s="55"/>
      <x:c r="H81" s="55"/>
      <x:c r="I81" s="44" t="str">
        <x:f>IF(B81="","",F81-G81-H81)</x:f>
      </x:c>
      <x:c r="J81" s="48" t="str">
        <x:f>IF(B81="","",IF(E81="","",MAX(0,$B$3-E81)))</x:f>
      </x:c>
      <x:c r="K81" s="36" t="str">
        <x:f>IF(B81="","",IF(E81="","Missing due date",IF(I81&lt;=0,"Credit/zero",IF(E81&gt;=$B$3,"Current",IF(J81&lt;=30,"1-30",IF(J81&lt;=60,"31-60",IF(J81&lt;=90,"61-90","90+")))))))</x:f>
      </x:c>
      <x:c r="L81" s="60" t="str">
        <x:f>IF(B81="","","Open")</x:f>
      </x:c>
      <x:c r="M81" s="36" t="str">
        <x:f>IF(B81="","",IF(L81="Hold","Hold",IF(L81="Disputed","Investigate",IF(I81&lt;=0,"Correct",IF(K81="90+","Investigate",IF(K81="61-90","Escalate",IF(K81="31-60","Review",IF(K81="1-30","Pay now",IF(K81="Current","Schedule","Review")))))))))</x:f>
      </x:c>
      <x:c r="N81" s="53"/>
      <x:c r="O81" s="53"/>
    </x:row>
    <x:row r="82">
      <x:c r="A82" s="53"/>
      <x:c r="B82" s="53"/>
      <x:c r="C82" s="53"/>
      <x:c r="D82" s="54"/>
      <x:c r="E82" s="54"/>
      <x:c r="F82" s="55"/>
      <x:c r="G82" s="55"/>
      <x:c r="H82" s="55"/>
      <x:c r="I82" s="44" t="str">
        <x:f>IF(B82="","",F82-G82-H82)</x:f>
      </x:c>
      <x:c r="J82" s="48" t="str">
        <x:f>IF(B82="","",IF(E82="","",MAX(0,$B$3-E82)))</x:f>
      </x:c>
      <x:c r="K82" s="36" t="str">
        <x:f>IF(B82="","",IF(E82="","Missing due date",IF(I82&lt;=0,"Credit/zero",IF(E82&gt;=$B$3,"Current",IF(J82&lt;=30,"1-30",IF(J82&lt;=60,"31-60",IF(J82&lt;=90,"61-90","90+")))))))</x:f>
      </x:c>
      <x:c r="L82" s="60" t="str">
        <x:f>IF(B82="","","Open")</x:f>
      </x:c>
      <x:c r="M82" s="36" t="str">
        <x:f>IF(B82="","",IF(L82="Hold","Hold",IF(L82="Disputed","Investigate",IF(I82&lt;=0,"Correct",IF(K82="90+","Investigate",IF(K82="61-90","Escalate",IF(K82="31-60","Review",IF(K82="1-30","Pay now",IF(K82="Current","Schedule","Review")))))))))</x:f>
      </x:c>
      <x:c r="N82" s="53"/>
      <x:c r="O82" s="53"/>
    </x:row>
    <x:row r="83">
      <x:c r="A83" s="53"/>
      <x:c r="B83" s="53"/>
      <x:c r="C83" s="53"/>
      <x:c r="D83" s="54"/>
      <x:c r="E83" s="54"/>
      <x:c r="F83" s="55"/>
      <x:c r="G83" s="55"/>
      <x:c r="H83" s="55"/>
      <x:c r="I83" s="44" t="str">
        <x:f>IF(B83="","",F83-G83-H83)</x:f>
      </x:c>
      <x:c r="J83" s="48" t="str">
        <x:f>IF(B83="","",IF(E83="","",MAX(0,$B$3-E83)))</x:f>
      </x:c>
      <x:c r="K83" s="36" t="str">
        <x:f>IF(B83="","",IF(E83="","Missing due date",IF(I83&lt;=0,"Credit/zero",IF(E83&gt;=$B$3,"Current",IF(J83&lt;=30,"1-30",IF(J83&lt;=60,"31-60",IF(J83&lt;=90,"61-90","90+")))))))</x:f>
      </x:c>
      <x:c r="L83" s="60" t="str">
        <x:f>IF(B83="","","Open")</x:f>
      </x:c>
      <x:c r="M83" s="36" t="str">
        <x:f>IF(B83="","",IF(L83="Hold","Hold",IF(L83="Disputed","Investigate",IF(I83&lt;=0,"Correct",IF(K83="90+","Investigate",IF(K83="61-90","Escalate",IF(K83="31-60","Review",IF(K83="1-30","Pay now",IF(K83="Current","Schedule","Review")))))))))</x:f>
      </x:c>
      <x:c r="N83" s="53"/>
      <x:c r="O83" s="53"/>
    </x:row>
    <x:row r="84">
      <x:c r="A84" s="53"/>
      <x:c r="B84" s="53"/>
      <x:c r="C84" s="53"/>
      <x:c r="D84" s="54"/>
      <x:c r="E84" s="54"/>
      <x:c r="F84" s="55"/>
      <x:c r="G84" s="55"/>
      <x:c r="H84" s="55"/>
      <x:c r="I84" s="44" t="str">
        <x:f>IF(B84="","",F84-G84-H84)</x:f>
      </x:c>
      <x:c r="J84" s="48" t="str">
        <x:f>IF(B84="","",IF(E84="","",MAX(0,$B$3-E84)))</x:f>
      </x:c>
      <x:c r="K84" s="36" t="str">
        <x:f>IF(B84="","",IF(E84="","Missing due date",IF(I84&lt;=0,"Credit/zero",IF(E84&gt;=$B$3,"Current",IF(J84&lt;=30,"1-30",IF(J84&lt;=60,"31-60",IF(J84&lt;=90,"61-90","90+")))))))</x:f>
      </x:c>
      <x:c r="L84" s="60" t="str">
        <x:f>IF(B84="","","Open")</x:f>
      </x:c>
      <x:c r="M84" s="36" t="str">
        <x:f>IF(B84="","",IF(L84="Hold","Hold",IF(L84="Disputed","Investigate",IF(I84&lt;=0,"Correct",IF(K84="90+","Investigate",IF(K84="61-90","Escalate",IF(K84="31-60","Review",IF(K84="1-30","Pay now",IF(K84="Current","Schedule","Review")))))))))</x:f>
      </x:c>
      <x:c r="N84" s="53"/>
      <x:c r="O84" s="53"/>
    </x:row>
    <x:row r="85">
      <x:c r="A85" s="53"/>
      <x:c r="B85" s="53"/>
      <x:c r="C85" s="53"/>
      <x:c r="D85" s="54"/>
      <x:c r="E85" s="54"/>
      <x:c r="F85" s="55"/>
      <x:c r="G85" s="55"/>
      <x:c r="H85" s="55"/>
      <x:c r="I85" s="44" t="str">
        <x:f>IF(B85="","",F85-G85-H85)</x:f>
      </x:c>
      <x:c r="J85" s="48" t="str">
        <x:f>IF(B85="","",IF(E85="","",MAX(0,$B$3-E85)))</x:f>
      </x:c>
      <x:c r="K85" s="36" t="str">
        <x:f>IF(B85="","",IF(E85="","Missing due date",IF(I85&lt;=0,"Credit/zero",IF(E85&gt;=$B$3,"Current",IF(J85&lt;=30,"1-30",IF(J85&lt;=60,"31-60",IF(J85&lt;=90,"61-90","90+")))))))</x:f>
      </x:c>
      <x:c r="L85" s="60" t="str">
        <x:f>IF(B85="","","Open")</x:f>
      </x:c>
      <x:c r="M85" s="36" t="str">
        <x:f>IF(B85="","",IF(L85="Hold","Hold",IF(L85="Disputed","Investigate",IF(I85&lt;=0,"Correct",IF(K85="90+","Investigate",IF(K85="61-90","Escalate",IF(K85="31-60","Review",IF(K85="1-30","Pay now",IF(K85="Current","Schedule","Review")))))))))</x:f>
      </x:c>
      <x:c r="N85" s="53"/>
      <x:c r="O85" s="53"/>
    </x:row>
    <x:row r="86">
      <x:c r="A86" s="53"/>
      <x:c r="B86" s="53"/>
      <x:c r="C86" s="53"/>
      <x:c r="D86" s="54"/>
      <x:c r="E86" s="54"/>
      <x:c r="F86" s="55"/>
      <x:c r="G86" s="55"/>
      <x:c r="H86" s="55"/>
      <x:c r="I86" s="44" t="str">
        <x:f>IF(B86="","",F86-G86-H86)</x:f>
      </x:c>
      <x:c r="J86" s="48" t="str">
        <x:f>IF(B86="","",IF(E86="","",MAX(0,$B$3-E86)))</x:f>
      </x:c>
      <x:c r="K86" s="36" t="str">
        <x:f>IF(B86="","",IF(E86="","Missing due date",IF(I86&lt;=0,"Credit/zero",IF(E86&gt;=$B$3,"Current",IF(J86&lt;=30,"1-30",IF(J86&lt;=60,"31-60",IF(J86&lt;=90,"61-90","90+")))))))</x:f>
      </x:c>
      <x:c r="L86" s="60" t="str">
        <x:f>IF(B86="","","Open")</x:f>
      </x:c>
      <x:c r="M86" s="36" t="str">
        <x:f>IF(B86="","",IF(L86="Hold","Hold",IF(L86="Disputed","Investigate",IF(I86&lt;=0,"Correct",IF(K86="90+","Investigate",IF(K86="61-90","Escalate",IF(K86="31-60","Review",IF(K86="1-30","Pay now",IF(K86="Current","Schedule","Review")))))))))</x:f>
      </x:c>
      <x:c r="N86" s="53"/>
      <x:c r="O86" s="53"/>
    </x:row>
    <x:row r="87">
      <x:c r="A87" s="53"/>
      <x:c r="B87" s="53"/>
      <x:c r="C87" s="53"/>
      <x:c r="D87" s="54"/>
      <x:c r="E87" s="54"/>
      <x:c r="F87" s="55"/>
      <x:c r="G87" s="55"/>
      <x:c r="H87" s="55"/>
      <x:c r="I87" s="44" t="str">
        <x:f>IF(B87="","",F87-G87-H87)</x:f>
      </x:c>
      <x:c r="J87" s="48" t="str">
        <x:f>IF(B87="","",IF(E87="","",MAX(0,$B$3-E87)))</x:f>
      </x:c>
      <x:c r="K87" s="36" t="str">
        <x:f>IF(B87="","",IF(E87="","Missing due date",IF(I87&lt;=0,"Credit/zero",IF(E87&gt;=$B$3,"Current",IF(J87&lt;=30,"1-30",IF(J87&lt;=60,"31-60",IF(J87&lt;=90,"61-90","90+")))))))</x:f>
      </x:c>
      <x:c r="L87" s="60" t="str">
        <x:f>IF(B87="","","Open")</x:f>
      </x:c>
      <x:c r="M87" s="36" t="str">
        <x:f>IF(B87="","",IF(L87="Hold","Hold",IF(L87="Disputed","Investigate",IF(I87&lt;=0,"Correct",IF(K87="90+","Investigate",IF(K87="61-90","Escalate",IF(K87="31-60","Review",IF(K87="1-30","Pay now",IF(K87="Current","Schedule","Review")))))))))</x:f>
      </x:c>
      <x:c r="N87" s="53"/>
      <x:c r="O87" s="53"/>
    </x:row>
    <x:row r="88">
      <x:c r="A88" s="53"/>
      <x:c r="B88" s="53"/>
      <x:c r="C88" s="53"/>
      <x:c r="D88" s="54"/>
      <x:c r="E88" s="54"/>
      <x:c r="F88" s="55"/>
      <x:c r="G88" s="55"/>
      <x:c r="H88" s="55"/>
      <x:c r="I88" s="44" t="str">
        <x:f>IF(B88="","",F88-G88-H88)</x:f>
      </x:c>
      <x:c r="J88" s="48" t="str">
        <x:f>IF(B88="","",IF(E88="","",MAX(0,$B$3-E88)))</x:f>
      </x:c>
      <x:c r="K88" s="36" t="str">
        <x:f>IF(B88="","",IF(E88="","Missing due date",IF(I88&lt;=0,"Credit/zero",IF(E88&gt;=$B$3,"Current",IF(J88&lt;=30,"1-30",IF(J88&lt;=60,"31-60",IF(J88&lt;=90,"61-90","90+")))))))</x:f>
      </x:c>
      <x:c r="L88" s="60" t="str">
        <x:f>IF(B88="","","Open")</x:f>
      </x:c>
      <x:c r="M88" s="36" t="str">
        <x:f>IF(B88="","",IF(L88="Hold","Hold",IF(L88="Disputed","Investigate",IF(I88&lt;=0,"Correct",IF(K88="90+","Investigate",IF(K88="61-90","Escalate",IF(K88="31-60","Review",IF(K88="1-30","Pay now",IF(K88="Current","Schedule","Review")))))))))</x:f>
      </x:c>
      <x:c r="N88" s="53"/>
      <x:c r="O88" s="53"/>
    </x:row>
    <x:row r="89">
      <x:c r="A89" s="53"/>
      <x:c r="B89" s="53"/>
      <x:c r="C89" s="53"/>
      <x:c r="D89" s="54"/>
      <x:c r="E89" s="54"/>
      <x:c r="F89" s="55"/>
      <x:c r="G89" s="55"/>
      <x:c r="H89" s="55"/>
      <x:c r="I89" s="44" t="str">
        <x:f>IF(B89="","",F89-G89-H89)</x:f>
      </x:c>
      <x:c r="J89" s="48" t="str">
        <x:f>IF(B89="","",IF(E89="","",MAX(0,$B$3-E89)))</x:f>
      </x:c>
      <x:c r="K89" s="36" t="str">
        <x:f>IF(B89="","",IF(E89="","Missing due date",IF(I89&lt;=0,"Credit/zero",IF(E89&gt;=$B$3,"Current",IF(J89&lt;=30,"1-30",IF(J89&lt;=60,"31-60",IF(J89&lt;=90,"61-90","90+")))))))</x:f>
      </x:c>
      <x:c r="L89" s="60" t="str">
        <x:f>IF(B89="","","Open")</x:f>
      </x:c>
      <x:c r="M89" s="36" t="str">
        <x:f>IF(B89="","",IF(L89="Hold","Hold",IF(L89="Disputed","Investigate",IF(I89&lt;=0,"Correct",IF(K89="90+","Investigate",IF(K89="61-90","Escalate",IF(K89="31-60","Review",IF(K89="1-30","Pay now",IF(K89="Current","Schedule","Review")))))))))</x:f>
      </x:c>
      <x:c r="N89" s="53"/>
      <x:c r="O89" s="53"/>
    </x:row>
    <x:row r="90">
      <x:c r="A90" s="53"/>
      <x:c r="B90" s="53"/>
      <x:c r="C90" s="53"/>
      <x:c r="D90" s="54"/>
      <x:c r="E90" s="54"/>
      <x:c r="F90" s="55"/>
      <x:c r="G90" s="55"/>
      <x:c r="H90" s="55"/>
      <x:c r="I90" s="44" t="str">
        <x:f>IF(B90="","",F90-G90-H90)</x:f>
      </x:c>
      <x:c r="J90" s="48" t="str">
        <x:f>IF(B90="","",IF(E90="","",MAX(0,$B$3-E90)))</x:f>
      </x:c>
      <x:c r="K90" s="36" t="str">
        <x:f>IF(B90="","",IF(E90="","Missing due date",IF(I90&lt;=0,"Credit/zero",IF(E90&gt;=$B$3,"Current",IF(J90&lt;=30,"1-30",IF(J90&lt;=60,"31-60",IF(J90&lt;=90,"61-90","90+")))))))</x:f>
      </x:c>
      <x:c r="L90" s="60" t="str">
        <x:f>IF(B90="","","Open")</x:f>
      </x:c>
      <x:c r="M90" s="36" t="str">
        <x:f>IF(B90="","",IF(L90="Hold","Hold",IF(L90="Disputed","Investigate",IF(I90&lt;=0,"Correct",IF(K90="90+","Investigate",IF(K90="61-90","Escalate",IF(K90="31-60","Review",IF(K90="1-30","Pay now",IF(K90="Current","Schedule","Review")))))))))</x:f>
      </x:c>
      <x:c r="N90" s="53"/>
      <x:c r="O90" s="53"/>
    </x:row>
    <x:row r="91">
      <x:c r="A91" s="53"/>
      <x:c r="B91" s="53"/>
      <x:c r="C91" s="53"/>
      <x:c r="D91" s="54"/>
      <x:c r="E91" s="54"/>
      <x:c r="F91" s="55"/>
      <x:c r="G91" s="55"/>
      <x:c r="H91" s="55"/>
      <x:c r="I91" s="44" t="str">
        <x:f>IF(B91="","",F91-G91-H91)</x:f>
      </x:c>
      <x:c r="J91" s="48" t="str">
        <x:f>IF(B91="","",IF(E91="","",MAX(0,$B$3-E91)))</x:f>
      </x:c>
      <x:c r="K91" s="36" t="str">
        <x:f>IF(B91="","",IF(E91="","Missing due date",IF(I91&lt;=0,"Credit/zero",IF(E91&gt;=$B$3,"Current",IF(J91&lt;=30,"1-30",IF(J91&lt;=60,"31-60",IF(J91&lt;=90,"61-90","90+")))))))</x:f>
      </x:c>
      <x:c r="L91" s="60" t="str">
        <x:f>IF(B91="","","Open")</x:f>
      </x:c>
      <x:c r="M91" s="36" t="str">
        <x:f>IF(B91="","",IF(L91="Hold","Hold",IF(L91="Disputed","Investigate",IF(I91&lt;=0,"Correct",IF(K91="90+","Investigate",IF(K91="61-90","Escalate",IF(K91="31-60","Review",IF(K91="1-30","Pay now",IF(K91="Current","Schedule","Review")))))))))</x:f>
      </x:c>
      <x:c r="N91" s="53"/>
      <x:c r="O91" s="53"/>
    </x:row>
    <x:row r="92">
      <x:c r="A92" s="53"/>
      <x:c r="B92" s="53"/>
      <x:c r="C92" s="53"/>
      <x:c r="D92" s="54"/>
      <x:c r="E92" s="54"/>
      <x:c r="F92" s="55"/>
      <x:c r="G92" s="55"/>
      <x:c r="H92" s="55"/>
      <x:c r="I92" s="44" t="str">
        <x:f>IF(B92="","",F92-G92-H92)</x:f>
      </x:c>
      <x:c r="J92" s="48" t="str">
        <x:f>IF(B92="","",IF(E92="","",MAX(0,$B$3-E92)))</x:f>
      </x:c>
      <x:c r="K92" s="36" t="str">
        <x:f>IF(B92="","",IF(E92="","Missing due date",IF(I92&lt;=0,"Credit/zero",IF(E92&gt;=$B$3,"Current",IF(J92&lt;=30,"1-30",IF(J92&lt;=60,"31-60",IF(J92&lt;=90,"61-90","90+")))))))</x:f>
      </x:c>
      <x:c r="L92" s="60" t="str">
        <x:f>IF(B92="","","Open")</x:f>
      </x:c>
      <x:c r="M92" s="36" t="str">
        <x:f>IF(B92="","",IF(L92="Hold","Hold",IF(L92="Disputed","Investigate",IF(I92&lt;=0,"Correct",IF(K92="90+","Investigate",IF(K92="61-90","Escalate",IF(K92="31-60","Review",IF(K92="1-30","Pay now",IF(K92="Current","Schedule","Review")))))))))</x:f>
      </x:c>
      <x:c r="N92" s="53"/>
      <x:c r="O92" s="53"/>
    </x:row>
    <x:row r="93">
      <x:c r="A93" s="53"/>
      <x:c r="B93" s="53"/>
      <x:c r="C93" s="53"/>
      <x:c r="D93" s="54"/>
      <x:c r="E93" s="54"/>
      <x:c r="F93" s="55"/>
      <x:c r="G93" s="55"/>
      <x:c r="H93" s="55"/>
      <x:c r="I93" s="44" t="str">
        <x:f>IF(B93="","",F93-G93-H93)</x:f>
      </x:c>
      <x:c r="J93" s="48" t="str">
        <x:f>IF(B93="","",IF(E93="","",MAX(0,$B$3-E93)))</x:f>
      </x:c>
      <x:c r="K93" s="36" t="str">
        <x:f>IF(B93="","",IF(E93="","Missing due date",IF(I93&lt;=0,"Credit/zero",IF(E93&gt;=$B$3,"Current",IF(J93&lt;=30,"1-30",IF(J93&lt;=60,"31-60",IF(J93&lt;=90,"61-90","90+")))))))</x:f>
      </x:c>
      <x:c r="L93" s="60" t="str">
        <x:f>IF(B93="","","Open")</x:f>
      </x:c>
      <x:c r="M93" s="36" t="str">
        <x:f>IF(B93="","",IF(L93="Hold","Hold",IF(L93="Disputed","Investigate",IF(I93&lt;=0,"Correct",IF(K93="90+","Investigate",IF(K93="61-90","Escalate",IF(K93="31-60","Review",IF(K93="1-30","Pay now",IF(K93="Current","Schedule","Review")))))))))</x:f>
      </x:c>
      <x:c r="N93" s="53"/>
      <x:c r="O93" s="53"/>
    </x:row>
    <x:row r="94">
      <x:c r="A94" s="53"/>
      <x:c r="B94" s="53"/>
      <x:c r="C94" s="53"/>
      <x:c r="D94" s="54"/>
      <x:c r="E94" s="54"/>
      <x:c r="F94" s="55"/>
      <x:c r="G94" s="55"/>
      <x:c r="H94" s="55"/>
      <x:c r="I94" s="44" t="str">
        <x:f>IF(B94="","",F94-G94-H94)</x:f>
      </x:c>
      <x:c r="J94" s="48" t="str">
        <x:f>IF(B94="","",IF(E94="","",MAX(0,$B$3-E94)))</x:f>
      </x:c>
      <x:c r="K94" s="36" t="str">
        <x:f>IF(B94="","",IF(E94="","Missing due date",IF(I94&lt;=0,"Credit/zero",IF(E94&gt;=$B$3,"Current",IF(J94&lt;=30,"1-30",IF(J94&lt;=60,"31-60",IF(J94&lt;=90,"61-90","90+")))))))</x:f>
      </x:c>
      <x:c r="L94" s="60" t="str">
        <x:f>IF(B94="","","Open")</x:f>
      </x:c>
      <x:c r="M94" s="36" t="str">
        <x:f>IF(B94="","",IF(L94="Hold","Hold",IF(L94="Disputed","Investigate",IF(I94&lt;=0,"Correct",IF(K94="90+","Investigate",IF(K94="61-90","Escalate",IF(K94="31-60","Review",IF(K94="1-30","Pay now",IF(K94="Current","Schedule","Review")))))))))</x:f>
      </x:c>
      <x:c r="N94" s="53"/>
      <x:c r="O94" s="53"/>
    </x:row>
    <x:row r="95">
      <x:c r="A95" s="53"/>
      <x:c r="B95" s="53"/>
      <x:c r="C95" s="53"/>
      <x:c r="D95" s="54"/>
      <x:c r="E95" s="54"/>
      <x:c r="F95" s="55"/>
      <x:c r="G95" s="55"/>
      <x:c r="H95" s="55"/>
      <x:c r="I95" s="44" t="str">
        <x:f>IF(B95="","",F95-G95-H95)</x:f>
      </x:c>
      <x:c r="J95" s="48" t="str">
        <x:f>IF(B95="","",IF(E95="","",MAX(0,$B$3-E95)))</x:f>
      </x:c>
      <x:c r="K95" s="36" t="str">
        <x:f>IF(B95="","",IF(E95="","Missing due date",IF(I95&lt;=0,"Credit/zero",IF(E95&gt;=$B$3,"Current",IF(J95&lt;=30,"1-30",IF(J95&lt;=60,"31-60",IF(J95&lt;=90,"61-90","90+")))))))</x:f>
      </x:c>
      <x:c r="L95" s="60" t="str">
        <x:f>IF(B95="","","Open")</x:f>
      </x:c>
      <x:c r="M95" s="36" t="str">
        <x:f>IF(B95="","",IF(L95="Hold","Hold",IF(L95="Disputed","Investigate",IF(I95&lt;=0,"Correct",IF(K95="90+","Investigate",IF(K95="61-90","Escalate",IF(K95="31-60","Review",IF(K95="1-30","Pay now",IF(K95="Current","Schedule","Review")))))))))</x:f>
      </x:c>
      <x:c r="N95" s="53"/>
      <x:c r="O95" s="53"/>
    </x:row>
    <x:row r="96">
      <x:c r="A96" s="53"/>
      <x:c r="B96" s="53"/>
      <x:c r="C96" s="53"/>
      <x:c r="D96" s="54"/>
      <x:c r="E96" s="54"/>
      <x:c r="F96" s="55"/>
      <x:c r="G96" s="55"/>
      <x:c r="H96" s="55"/>
      <x:c r="I96" s="44" t="str">
        <x:f>IF(B96="","",F96-G96-H96)</x:f>
      </x:c>
      <x:c r="J96" s="48" t="str">
        <x:f>IF(B96="","",IF(E96="","",MAX(0,$B$3-E96)))</x:f>
      </x:c>
      <x:c r="K96" s="36" t="str">
        <x:f>IF(B96="","",IF(E96="","Missing due date",IF(I96&lt;=0,"Credit/zero",IF(E96&gt;=$B$3,"Current",IF(J96&lt;=30,"1-30",IF(J96&lt;=60,"31-60",IF(J96&lt;=90,"61-90","90+")))))))</x:f>
      </x:c>
      <x:c r="L96" s="60" t="str">
        <x:f>IF(B96="","","Open")</x:f>
      </x:c>
      <x:c r="M96" s="36" t="str">
        <x:f>IF(B96="","",IF(L96="Hold","Hold",IF(L96="Disputed","Investigate",IF(I96&lt;=0,"Correct",IF(K96="90+","Investigate",IF(K96="61-90","Escalate",IF(K96="31-60","Review",IF(K96="1-30","Pay now",IF(K96="Current","Schedule","Review")))))))))</x:f>
      </x:c>
      <x:c r="N96" s="53"/>
      <x:c r="O96" s="53"/>
    </x:row>
    <x:row r="97">
      <x:c r="A97" s="53"/>
      <x:c r="B97" s="53"/>
      <x:c r="C97" s="53"/>
      <x:c r="D97" s="54"/>
      <x:c r="E97" s="54"/>
      <x:c r="F97" s="55"/>
      <x:c r="G97" s="55"/>
      <x:c r="H97" s="55"/>
      <x:c r="I97" s="44" t="str">
        <x:f>IF(B97="","",F97-G97-H97)</x:f>
      </x:c>
      <x:c r="J97" s="48" t="str">
        <x:f>IF(B97="","",IF(E97="","",MAX(0,$B$3-E97)))</x:f>
      </x:c>
      <x:c r="K97" s="36" t="str">
        <x:f>IF(B97="","",IF(E97="","Missing due date",IF(I97&lt;=0,"Credit/zero",IF(E97&gt;=$B$3,"Current",IF(J97&lt;=30,"1-30",IF(J97&lt;=60,"31-60",IF(J97&lt;=90,"61-90","90+")))))))</x:f>
      </x:c>
      <x:c r="L97" s="60" t="str">
        <x:f>IF(B97="","","Open")</x:f>
      </x:c>
      <x:c r="M97" s="36" t="str">
        <x:f>IF(B97="","",IF(L97="Hold","Hold",IF(L97="Disputed","Investigate",IF(I97&lt;=0,"Correct",IF(K97="90+","Investigate",IF(K97="61-90","Escalate",IF(K97="31-60","Review",IF(K97="1-30","Pay now",IF(K97="Current","Schedule","Review")))))))))</x:f>
      </x:c>
      <x:c r="N97" s="53"/>
      <x:c r="O97" s="53"/>
    </x:row>
    <x:row r="98">
      <x:c r="A98" s="53"/>
      <x:c r="B98" s="53"/>
      <x:c r="C98" s="53"/>
      <x:c r="D98" s="54"/>
      <x:c r="E98" s="54"/>
      <x:c r="F98" s="55"/>
      <x:c r="G98" s="55"/>
      <x:c r="H98" s="55"/>
      <x:c r="I98" s="44" t="str">
        <x:f>IF(B98="","",F98-G98-H98)</x:f>
      </x:c>
      <x:c r="J98" s="48" t="str">
        <x:f>IF(B98="","",IF(E98="","",MAX(0,$B$3-E98)))</x:f>
      </x:c>
      <x:c r="K98" s="36" t="str">
        <x:f>IF(B98="","",IF(E98="","Missing due date",IF(I98&lt;=0,"Credit/zero",IF(E98&gt;=$B$3,"Current",IF(J98&lt;=30,"1-30",IF(J98&lt;=60,"31-60",IF(J98&lt;=90,"61-90","90+")))))))</x:f>
      </x:c>
      <x:c r="L98" s="60" t="str">
        <x:f>IF(B98="","","Open")</x:f>
      </x:c>
      <x:c r="M98" s="36" t="str">
        <x:f>IF(B98="","",IF(L98="Hold","Hold",IF(L98="Disputed","Investigate",IF(I98&lt;=0,"Correct",IF(K98="90+","Investigate",IF(K98="61-90","Escalate",IF(K98="31-60","Review",IF(K98="1-30","Pay now",IF(K98="Current","Schedule","Review")))))))))</x:f>
      </x:c>
      <x:c r="N98" s="53"/>
      <x:c r="O98" s="53"/>
    </x:row>
    <x:row r="99">
      <x:c r="A99" s="53"/>
      <x:c r="B99" s="53"/>
      <x:c r="C99" s="53"/>
      <x:c r="D99" s="54"/>
      <x:c r="E99" s="54"/>
      <x:c r="F99" s="55"/>
      <x:c r="G99" s="55"/>
      <x:c r="H99" s="55"/>
      <x:c r="I99" s="44" t="str">
        <x:f>IF(B99="","",F99-G99-H99)</x:f>
      </x:c>
      <x:c r="J99" s="48" t="str">
        <x:f>IF(B99="","",IF(E99="","",MAX(0,$B$3-E99)))</x:f>
      </x:c>
      <x:c r="K99" s="36" t="str">
        <x:f>IF(B99="","",IF(E99="","Missing due date",IF(I99&lt;=0,"Credit/zero",IF(E99&gt;=$B$3,"Current",IF(J99&lt;=30,"1-30",IF(J99&lt;=60,"31-60",IF(J99&lt;=90,"61-90","90+")))))))</x:f>
      </x:c>
      <x:c r="L99" s="60" t="str">
        <x:f>IF(B99="","","Open")</x:f>
      </x:c>
      <x:c r="M99" s="36" t="str">
        <x:f>IF(B99="","",IF(L99="Hold","Hold",IF(L99="Disputed","Investigate",IF(I99&lt;=0,"Correct",IF(K99="90+","Investigate",IF(K99="61-90","Escalate",IF(K99="31-60","Review",IF(K99="1-30","Pay now",IF(K99="Current","Schedule","Review")))))))))</x:f>
      </x:c>
      <x:c r="N99" s="53"/>
      <x:c r="O99" s="53"/>
    </x:row>
    <x:row r="100">
      <x:c r="A100" s="53"/>
      <x:c r="B100" s="53"/>
      <x:c r="C100" s="53"/>
      <x:c r="D100" s="54"/>
      <x:c r="E100" s="54"/>
      <x:c r="F100" s="55"/>
      <x:c r="G100" s="55"/>
      <x:c r="H100" s="55"/>
      <x:c r="I100" s="44" t="str">
        <x:f>IF(B100="","",F100-G100-H100)</x:f>
      </x:c>
      <x:c r="J100" s="48" t="str">
        <x:f>IF(B100="","",IF(E100="","",MAX(0,$B$3-E100)))</x:f>
      </x:c>
      <x:c r="K100" s="36" t="str">
        <x:f>IF(B100="","",IF(E100="","Missing due date",IF(I100&lt;=0,"Credit/zero",IF(E100&gt;=$B$3,"Current",IF(J100&lt;=30,"1-30",IF(J100&lt;=60,"31-60",IF(J100&lt;=90,"61-90","90+")))))))</x:f>
      </x:c>
      <x:c r="L100" s="60" t="str">
        <x:f>IF(B100="","","Open")</x:f>
      </x:c>
      <x:c r="M100" s="36" t="str">
        <x:f>IF(B100="","",IF(L100="Hold","Hold",IF(L100="Disputed","Investigate",IF(I100&lt;=0,"Correct",IF(K100="90+","Investigate",IF(K100="61-90","Escalate",IF(K100="31-60","Review",IF(K100="1-30","Pay now",IF(K100="Current","Schedule","Review")))))))))</x:f>
      </x:c>
      <x:c r="N100" s="53"/>
      <x:c r="O100" s="53"/>
    </x:row>
    <x:row r="101">
      <x:c r="A101" s="53"/>
      <x:c r="B101" s="53"/>
      <x:c r="C101" s="53"/>
      <x:c r="D101" s="54"/>
      <x:c r="E101" s="54"/>
      <x:c r="F101" s="55"/>
      <x:c r="G101" s="55"/>
      <x:c r="H101" s="55"/>
      <x:c r="I101" s="44" t="str">
        <x:f>IF(B101="","",F101-G101-H101)</x:f>
      </x:c>
      <x:c r="J101" s="48" t="str">
        <x:f>IF(B101="","",IF(E101="","",MAX(0,$B$3-E101)))</x:f>
      </x:c>
      <x:c r="K101" s="36" t="str">
        <x:f>IF(B101="","",IF(E101="","Missing due date",IF(I101&lt;=0,"Credit/zero",IF(E101&gt;=$B$3,"Current",IF(J101&lt;=30,"1-30",IF(J101&lt;=60,"31-60",IF(J101&lt;=90,"61-90","90+")))))))</x:f>
      </x:c>
      <x:c r="L101" s="60" t="str">
        <x:f>IF(B101="","","Open")</x:f>
      </x:c>
      <x:c r="M101" s="36" t="str">
        <x:f>IF(B101="","",IF(L101="Hold","Hold",IF(L101="Disputed","Investigate",IF(I101&lt;=0,"Correct",IF(K101="90+","Investigate",IF(K101="61-90","Escalate",IF(K101="31-60","Review",IF(K101="1-30","Pay now",IF(K101="Current","Schedule","Review")))))))))</x:f>
      </x:c>
      <x:c r="N101" s="53"/>
      <x:c r="O101" s="53"/>
    </x:row>
    <x:row r="102">
      <x:c r="A102" s="53"/>
      <x:c r="B102" s="53"/>
      <x:c r="C102" s="53"/>
      <x:c r="D102" s="54"/>
      <x:c r="E102" s="54"/>
      <x:c r="F102" s="55"/>
      <x:c r="G102" s="55"/>
      <x:c r="H102" s="55"/>
      <x:c r="I102" s="44" t="str">
        <x:f>IF(B102="","",F102-G102-H102)</x:f>
      </x:c>
      <x:c r="J102" s="48" t="str">
        <x:f>IF(B102="","",IF(E102="","",MAX(0,$B$3-E102)))</x:f>
      </x:c>
      <x:c r="K102" s="36" t="str">
        <x:f>IF(B102="","",IF(E102="","Missing due date",IF(I102&lt;=0,"Credit/zero",IF(E102&gt;=$B$3,"Current",IF(J102&lt;=30,"1-30",IF(J102&lt;=60,"31-60",IF(J102&lt;=90,"61-90","90+")))))))</x:f>
      </x:c>
      <x:c r="L102" s="60" t="str">
        <x:f>IF(B102="","","Open")</x:f>
      </x:c>
      <x:c r="M102" s="36" t="str">
        <x:f>IF(B102="","",IF(L102="Hold","Hold",IF(L102="Disputed","Investigate",IF(I102&lt;=0,"Correct",IF(K102="90+","Investigate",IF(K102="61-90","Escalate",IF(K102="31-60","Review",IF(K102="1-30","Pay now",IF(K102="Current","Schedule","Review")))))))))</x:f>
      </x:c>
      <x:c r="N102" s="53"/>
      <x:c r="O102" s="53"/>
    </x:row>
    <x:row r="103">
      <x:c r="A103" s="53"/>
      <x:c r="B103" s="53"/>
      <x:c r="C103" s="53"/>
      <x:c r="D103" s="54"/>
      <x:c r="E103" s="54"/>
      <x:c r="F103" s="55"/>
      <x:c r="G103" s="55"/>
      <x:c r="H103" s="55"/>
      <x:c r="I103" s="44" t="str">
        <x:f>IF(B103="","",F103-G103-H103)</x:f>
      </x:c>
      <x:c r="J103" s="48" t="str">
        <x:f>IF(B103="","",IF(E103="","",MAX(0,$B$3-E103)))</x:f>
      </x:c>
      <x:c r="K103" s="36" t="str">
        <x:f>IF(B103="","",IF(E103="","Missing due date",IF(I103&lt;=0,"Credit/zero",IF(E103&gt;=$B$3,"Current",IF(J103&lt;=30,"1-30",IF(J103&lt;=60,"31-60",IF(J103&lt;=90,"61-90","90+")))))))</x:f>
      </x:c>
      <x:c r="L103" s="60" t="str">
        <x:f>IF(B103="","","Open")</x:f>
      </x:c>
      <x:c r="M103" s="36" t="str">
        <x:f>IF(B103="","",IF(L103="Hold","Hold",IF(L103="Disputed","Investigate",IF(I103&lt;=0,"Correct",IF(K103="90+","Investigate",IF(K103="61-90","Escalate",IF(K103="31-60","Review",IF(K103="1-30","Pay now",IF(K103="Current","Schedule","Review")))))))))</x:f>
      </x:c>
      <x:c r="N103" s="53"/>
      <x:c r="O103" s="53"/>
    </x:row>
    <x:row r="104">
      <x:c r="A104" s="53"/>
      <x:c r="B104" s="53"/>
      <x:c r="C104" s="53"/>
      <x:c r="D104" s="54"/>
      <x:c r="E104" s="54"/>
      <x:c r="F104" s="55"/>
      <x:c r="G104" s="55"/>
      <x:c r="H104" s="55"/>
      <x:c r="I104" s="44" t="str">
        <x:f>IF(B104="","",F104-G104-H104)</x:f>
      </x:c>
      <x:c r="J104" s="48" t="str">
        <x:f>IF(B104="","",IF(E104="","",MAX(0,$B$3-E104)))</x:f>
      </x:c>
      <x:c r="K104" s="36" t="str">
        <x:f>IF(B104="","",IF(E104="","Missing due date",IF(I104&lt;=0,"Credit/zero",IF(E104&gt;=$B$3,"Current",IF(J104&lt;=30,"1-30",IF(J104&lt;=60,"31-60",IF(J104&lt;=90,"61-90","90+")))))))</x:f>
      </x:c>
      <x:c r="L104" s="60" t="str">
        <x:f>IF(B104="","","Open")</x:f>
      </x:c>
      <x:c r="M104" s="36" t="str">
        <x:f>IF(B104="","",IF(L104="Hold","Hold",IF(L104="Disputed","Investigate",IF(I104&lt;=0,"Correct",IF(K104="90+","Investigate",IF(K104="61-90","Escalate",IF(K104="31-60","Review",IF(K104="1-30","Pay now",IF(K104="Current","Schedule","Review")))))))))</x:f>
      </x:c>
      <x:c r="N104" s="53"/>
      <x:c r="O104" s="53"/>
    </x:row>
    <x:row r="105">
      <x:c r="A105" s="53"/>
      <x:c r="B105" s="53"/>
      <x:c r="C105" s="53"/>
      <x:c r="D105" s="54"/>
      <x:c r="E105" s="54"/>
      <x:c r="F105" s="55"/>
      <x:c r="G105" s="55"/>
      <x:c r="H105" s="55"/>
      <x:c r="I105" s="44" t="str">
        <x:f>IF(B105="","",F105-G105-H105)</x:f>
      </x:c>
      <x:c r="J105" s="48" t="str">
        <x:f>IF(B105="","",IF(E105="","",MAX(0,$B$3-E105)))</x:f>
      </x:c>
      <x:c r="K105" s="36" t="str">
        <x:f>IF(B105="","",IF(E105="","Missing due date",IF(I105&lt;=0,"Credit/zero",IF(E105&gt;=$B$3,"Current",IF(J105&lt;=30,"1-30",IF(J105&lt;=60,"31-60",IF(J105&lt;=90,"61-90","90+")))))))</x:f>
      </x:c>
      <x:c r="L105" s="60" t="str">
        <x:f>IF(B105="","","Open")</x:f>
      </x:c>
      <x:c r="M105" s="36" t="str">
        <x:f>IF(B105="","",IF(L105="Hold","Hold",IF(L105="Disputed","Investigate",IF(I105&lt;=0,"Correct",IF(K105="90+","Investigate",IF(K105="61-90","Escalate",IF(K105="31-60","Review",IF(K105="1-30","Pay now",IF(K105="Current","Schedule","Review")))))))))</x:f>
      </x:c>
      <x:c r="N105" s="53"/>
      <x:c r="O105" s="53"/>
    </x:row>
    <x:row r="106">
      <x:c r="A106" s="53"/>
      <x:c r="B106" s="53"/>
      <x:c r="C106" s="53"/>
      <x:c r="D106" s="54"/>
      <x:c r="E106" s="54"/>
      <x:c r="F106" s="55"/>
      <x:c r="G106" s="55"/>
      <x:c r="H106" s="55"/>
      <x:c r="I106" s="44" t="str">
        <x:f>IF(B106="","",F106-G106-H106)</x:f>
      </x:c>
      <x:c r="J106" s="48" t="str">
        <x:f>IF(B106="","",IF(E106="","",MAX(0,$B$3-E106)))</x:f>
      </x:c>
      <x:c r="K106" s="36" t="str">
        <x:f>IF(B106="","",IF(E106="","Missing due date",IF(I106&lt;=0,"Credit/zero",IF(E106&gt;=$B$3,"Current",IF(J106&lt;=30,"1-30",IF(J106&lt;=60,"31-60",IF(J106&lt;=90,"61-90","90+")))))))</x:f>
      </x:c>
      <x:c r="L106" s="60" t="str">
        <x:f>IF(B106="","","Open")</x:f>
      </x:c>
      <x:c r="M106" s="36" t="str">
        <x:f>IF(B106="","",IF(L106="Hold","Hold",IF(L106="Disputed","Investigate",IF(I106&lt;=0,"Correct",IF(K106="90+","Investigate",IF(K106="61-90","Escalate",IF(K106="31-60","Review",IF(K106="1-30","Pay now",IF(K106="Current","Schedule","Review")))))))))</x:f>
      </x:c>
      <x:c r="N106" s="53"/>
      <x:c r="O106" s="53"/>
    </x:row>
    <x:row r="107">
      <x:c r="A107" s="53"/>
      <x:c r="B107" s="53"/>
      <x:c r="C107" s="53"/>
      <x:c r="D107" s="54"/>
      <x:c r="E107" s="54"/>
      <x:c r="F107" s="55"/>
      <x:c r="G107" s="55"/>
      <x:c r="H107" s="55"/>
      <x:c r="I107" s="44" t="str">
        <x:f>IF(B107="","",F107-G107-H107)</x:f>
      </x:c>
      <x:c r="J107" s="48" t="str">
        <x:f>IF(B107="","",IF(E107="","",MAX(0,$B$3-E107)))</x:f>
      </x:c>
      <x:c r="K107" s="36" t="str">
        <x:f>IF(B107="","",IF(E107="","Missing due date",IF(I107&lt;=0,"Credit/zero",IF(E107&gt;=$B$3,"Current",IF(J107&lt;=30,"1-30",IF(J107&lt;=60,"31-60",IF(J107&lt;=90,"61-90","90+")))))))</x:f>
      </x:c>
      <x:c r="L107" s="60" t="str">
        <x:f>IF(B107="","","Open")</x:f>
      </x:c>
      <x:c r="M107" s="36" t="str">
        <x:f>IF(B107="","",IF(L107="Hold","Hold",IF(L107="Disputed","Investigate",IF(I107&lt;=0,"Correct",IF(K107="90+","Investigate",IF(K107="61-90","Escalate",IF(K107="31-60","Review",IF(K107="1-30","Pay now",IF(K107="Current","Schedule","Review")))))))))</x:f>
      </x:c>
      <x:c r="N107" s="53"/>
      <x:c r="O107" s="53"/>
    </x:row>
    <x:row r="108">
      <x:c r="A108" s="53"/>
      <x:c r="B108" s="53"/>
      <x:c r="C108" s="53"/>
      <x:c r="D108" s="54"/>
      <x:c r="E108" s="54"/>
      <x:c r="F108" s="55"/>
      <x:c r="G108" s="55"/>
      <x:c r="H108" s="55"/>
      <x:c r="I108" s="44" t="str">
        <x:f>IF(B108="","",F108-G108-H108)</x:f>
      </x:c>
      <x:c r="J108" s="48" t="str">
        <x:f>IF(B108="","",IF(E108="","",MAX(0,$B$3-E108)))</x:f>
      </x:c>
      <x:c r="K108" s="36" t="str">
        <x:f>IF(B108="","",IF(E108="","Missing due date",IF(I108&lt;=0,"Credit/zero",IF(E108&gt;=$B$3,"Current",IF(J108&lt;=30,"1-30",IF(J108&lt;=60,"31-60",IF(J108&lt;=90,"61-90","90+")))))))</x:f>
      </x:c>
      <x:c r="L108" s="60" t="str">
        <x:f>IF(B108="","","Open")</x:f>
      </x:c>
      <x:c r="M108" s="36" t="str">
        <x:f>IF(B108="","",IF(L108="Hold","Hold",IF(L108="Disputed","Investigate",IF(I108&lt;=0,"Correct",IF(K108="90+","Investigate",IF(K108="61-90","Escalate",IF(K108="31-60","Review",IF(K108="1-30","Pay now",IF(K108="Current","Schedule","Review")))))))))</x:f>
      </x:c>
      <x:c r="N108" s="53"/>
      <x:c r="O108" s="53"/>
    </x:row>
    <x:row r="109">
      <x:c r="A109" s="53"/>
      <x:c r="B109" s="53"/>
      <x:c r="C109" s="53"/>
      <x:c r="D109" s="54"/>
      <x:c r="E109" s="54"/>
      <x:c r="F109" s="55"/>
      <x:c r="G109" s="55"/>
      <x:c r="H109" s="55"/>
      <x:c r="I109" s="44" t="str">
        <x:f>IF(B109="","",F109-G109-H109)</x:f>
      </x:c>
      <x:c r="J109" s="48" t="str">
        <x:f>IF(B109="","",IF(E109="","",MAX(0,$B$3-E109)))</x:f>
      </x:c>
      <x:c r="K109" s="36" t="str">
        <x:f>IF(B109="","",IF(E109="","Missing due date",IF(I109&lt;=0,"Credit/zero",IF(E109&gt;=$B$3,"Current",IF(J109&lt;=30,"1-30",IF(J109&lt;=60,"31-60",IF(J109&lt;=90,"61-90","90+")))))))</x:f>
      </x:c>
      <x:c r="L109" s="60" t="str">
        <x:f>IF(B109="","","Open")</x:f>
      </x:c>
      <x:c r="M109" s="36" t="str">
        <x:f>IF(B109="","",IF(L109="Hold","Hold",IF(L109="Disputed","Investigate",IF(I109&lt;=0,"Correct",IF(K109="90+","Investigate",IF(K109="61-90","Escalate",IF(K109="31-60","Review",IF(K109="1-30","Pay now",IF(K109="Current","Schedule","Review")))))))))</x:f>
      </x:c>
      <x:c r="N109" s="53"/>
      <x:c r="O109" s="53"/>
    </x:row>
    <x:row r="110">
      <x:c r="A110" s="53"/>
      <x:c r="B110" s="53"/>
      <x:c r="C110" s="53"/>
      <x:c r="D110" s="54"/>
      <x:c r="E110" s="54"/>
      <x:c r="F110" s="55"/>
      <x:c r="G110" s="55"/>
      <x:c r="H110" s="55"/>
      <x:c r="I110" s="44" t="str">
        <x:f>IF(B110="","",F110-G110-H110)</x:f>
      </x:c>
      <x:c r="J110" s="48" t="str">
        <x:f>IF(B110="","",IF(E110="","",MAX(0,$B$3-E110)))</x:f>
      </x:c>
      <x:c r="K110" s="36" t="str">
        <x:f>IF(B110="","",IF(E110="","Missing due date",IF(I110&lt;=0,"Credit/zero",IF(E110&gt;=$B$3,"Current",IF(J110&lt;=30,"1-30",IF(J110&lt;=60,"31-60",IF(J110&lt;=90,"61-90","90+")))))))</x:f>
      </x:c>
      <x:c r="L110" s="60" t="str">
        <x:f>IF(B110="","","Open")</x:f>
      </x:c>
      <x:c r="M110" s="36" t="str">
        <x:f>IF(B110="","",IF(L110="Hold","Hold",IF(L110="Disputed","Investigate",IF(I110&lt;=0,"Correct",IF(K110="90+","Investigate",IF(K110="61-90","Escalate",IF(K110="31-60","Review",IF(K110="1-30","Pay now",IF(K110="Current","Schedule","Review")))))))))</x:f>
      </x:c>
      <x:c r="N110" s="53"/>
      <x:c r="O110" s="53"/>
    </x:row>
    <x:row r="111">
      <x:c r="A111" s="53"/>
      <x:c r="B111" s="53"/>
      <x:c r="C111" s="53"/>
      <x:c r="D111" s="54"/>
      <x:c r="E111" s="54"/>
      <x:c r="F111" s="55"/>
      <x:c r="G111" s="55"/>
      <x:c r="H111" s="55"/>
      <x:c r="I111" s="44" t="str">
        <x:f>IF(B111="","",F111-G111-H111)</x:f>
      </x:c>
      <x:c r="J111" s="48" t="str">
        <x:f>IF(B111="","",IF(E111="","",MAX(0,$B$3-E111)))</x:f>
      </x:c>
      <x:c r="K111" s="36" t="str">
        <x:f>IF(B111="","",IF(E111="","Missing due date",IF(I111&lt;=0,"Credit/zero",IF(E111&gt;=$B$3,"Current",IF(J111&lt;=30,"1-30",IF(J111&lt;=60,"31-60",IF(J111&lt;=90,"61-90","90+")))))))</x:f>
      </x:c>
      <x:c r="L111" s="60" t="str">
        <x:f>IF(B111="","","Open")</x:f>
      </x:c>
      <x:c r="M111" s="36" t="str">
        <x:f>IF(B111="","",IF(L111="Hold","Hold",IF(L111="Disputed","Investigate",IF(I111&lt;=0,"Correct",IF(K111="90+","Investigate",IF(K111="61-90","Escalate",IF(K111="31-60","Review",IF(K111="1-30","Pay now",IF(K111="Current","Schedule","Review")))))))))</x:f>
      </x:c>
      <x:c r="N111" s="53"/>
      <x:c r="O111" s="53"/>
    </x:row>
    <x:row r="112">
      <x:c r="A112" s="53"/>
      <x:c r="B112" s="53"/>
      <x:c r="C112" s="53"/>
      <x:c r="D112" s="54"/>
      <x:c r="E112" s="54"/>
      <x:c r="F112" s="55"/>
      <x:c r="G112" s="55"/>
      <x:c r="H112" s="55"/>
      <x:c r="I112" s="44" t="str">
        <x:f>IF(B112="","",F112-G112-H112)</x:f>
      </x:c>
      <x:c r="J112" s="48" t="str">
        <x:f>IF(B112="","",IF(E112="","",MAX(0,$B$3-E112)))</x:f>
      </x:c>
      <x:c r="K112" s="36" t="str">
        <x:f>IF(B112="","",IF(E112="","Missing due date",IF(I112&lt;=0,"Credit/zero",IF(E112&gt;=$B$3,"Current",IF(J112&lt;=30,"1-30",IF(J112&lt;=60,"31-60",IF(J112&lt;=90,"61-90","90+")))))))</x:f>
      </x:c>
      <x:c r="L112" s="60" t="str">
        <x:f>IF(B112="","","Open")</x:f>
      </x:c>
      <x:c r="M112" s="36" t="str">
        <x:f>IF(B112="","",IF(L112="Hold","Hold",IF(L112="Disputed","Investigate",IF(I112&lt;=0,"Correct",IF(K112="90+","Investigate",IF(K112="61-90","Escalate",IF(K112="31-60","Review",IF(K112="1-30","Pay now",IF(K112="Current","Schedule","Review")))))))))</x:f>
      </x:c>
      <x:c r="N112" s="53"/>
      <x:c r="O112" s="53"/>
    </x:row>
    <x:row r="113">
      <x:c r="A113" s="53"/>
      <x:c r="B113" s="53"/>
      <x:c r="C113" s="53"/>
      <x:c r="D113" s="54"/>
      <x:c r="E113" s="54"/>
      <x:c r="F113" s="55"/>
      <x:c r="G113" s="55"/>
      <x:c r="H113" s="55"/>
      <x:c r="I113" s="44" t="str">
        <x:f>IF(B113="","",F113-G113-H113)</x:f>
      </x:c>
      <x:c r="J113" s="48" t="str">
        <x:f>IF(B113="","",IF(E113="","",MAX(0,$B$3-E113)))</x:f>
      </x:c>
      <x:c r="K113" s="36" t="str">
        <x:f>IF(B113="","",IF(E113="","Missing due date",IF(I113&lt;=0,"Credit/zero",IF(E113&gt;=$B$3,"Current",IF(J113&lt;=30,"1-30",IF(J113&lt;=60,"31-60",IF(J113&lt;=90,"61-90","90+")))))))</x:f>
      </x:c>
      <x:c r="L113" s="60" t="str">
        <x:f>IF(B113="","","Open")</x:f>
      </x:c>
      <x:c r="M113" s="36" t="str">
        <x:f>IF(B113="","",IF(L113="Hold","Hold",IF(L113="Disputed","Investigate",IF(I113&lt;=0,"Correct",IF(K113="90+","Investigate",IF(K113="61-90","Escalate",IF(K113="31-60","Review",IF(K113="1-30","Pay now",IF(K113="Current","Schedule","Review")))))))))</x:f>
      </x:c>
      <x:c r="N113" s="53"/>
      <x:c r="O113" s="53"/>
    </x:row>
    <x:row r="114">
      <x:c r="A114" s="53"/>
      <x:c r="B114" s="53"/>
      <x:c r="C114" s="53"/>
      <x:c r="D114" s="54"/>
      <x:c r="E114" s="54"/>
      <x:c r="F114" s="55"/>
      <x:c r="G114" s="55"/>
      <x:c r="H114" s="55"/>
      <x:c r="I114" s="44" t="str">
        <x:f>IF(B114="","",F114-G114-H114)</x:f>
      </x:c>
      <x:c r="J114" s="48" t="str">
        <x:f>IF(B114="","",IF(E114="","",MAX(0,$B$3-E114)))</x:f>
      </x:c>
      <x:c r="K114" s="36" t="str">
        <x:f>IF(B114="","",IF(E114="","Missing due date",IF(I114&lt;=0,"Credit/zero",IF(E114&gt;=$B$3,"Current",IF(J114&lt;=30,"1-30",IF(J114&lt;=60,"31-60",IF(J114&lt;=90,"61-90","90+")))))))</x:f>
      </x:c>
      <x:c r="L114" s="60" t="str">
        <x:f>IF(B114="","","Open")</x:f>
      </x:c>
      <x:c r="M114" s="36" t="str">
        <x:f>IF(B114="","",IF(L114="Hold","Hold",IF(L114="Disputed","Investigate",IF(I114&lt;=0,"Correct",IF(K114="90+","Investigate",IF(K114="61-90","Escalate",IF(K114="31-60","Review",IF(K114="1-30","Pay now",IF(K114="Current","Schedule","Review")))))))))</x:f>
      </x:c>
      <x:c r="N114" s="53"/>
      <x:c r="O114" s="53"/>
    </x:row>
    <x:row r="115">
      <x:c r="A115" s="53"/>
      <x:c r="B115" s="53"/>
      <x:c r="C115" s="53"/>
      <x:c r="D115" s="54"/>
      <x:c r="E115" s="54"/>
      <x:c r="F115" s="55"/>
      <x:c r="G115" s="55"/>
      <x:c r="H115" s="55"/>
      <x:c r="I115" s="44" t="str">
        <x:f>IF(B115="","",F115-G115-H115)</x:f>
      </x:c>
      <x:c r="J115" s="48" t="str">
        <x:f>IF(B115="","",IF(E115="","",MAX(0,$B$3-E115)))</x:f>
      </x:c>
      <x:c r="K115" s="36" t="str">
        <x:f>IF(B115="","",IF(E115="","Missing due date",IF(I115&lt;=0,"Credit/zero",IF(E115&gt;=$B$3,"Current",IF(J115&lt;=30,"1-30",IF(J115&lt;=60,"31-60",IF(J115&lt;=90,"61-90","90+")))))))</x:f>
      </x:c>
      <x:c r="L115" s="60" t="str">
        <x:f>IF(B115="","","Open")</x:f>
      </x:c>
      <x:c r="M115" s="36" t="str">
        <x:f>IF(B115="","",IF(L115="Hold","Hold",IF(L115="Disputed","Investigate",IF(I115&lt;=0,"Correct",IF(K115="90+","Investigate",IF(K115="61-90","Escalate",IF(K115="31-60","Review",IF(K115="1-30","Pay now",IF(K115="Current","Schedule","Review")))))))))</x:f>
      </x:c>
      <x:c r="N115" s="53"/>
      <x:c r="O115" s="53"/>
    </x:row>
    <x:row r="116">
      <x:c r="A116" s="53"/>
      <x:c r="B116" s="53"/>
      <x:c r="C116" s="53"/>
      <x:c r="D116" s="54"/>
      <x:c r="E116" s="54"/>
      <x:c r="F116" s="55"/>
      <x:c r="G116" s="55"/>
      <x:c r="H116" s="55"/>
      <x:c r="I116" s="44" t="str">
        <x:f>IF(B116="","",F116-G116-H116)</x:f>
      </x:c>
      <x:c r="J116" s="48" t="str">
        <x:f>IF(B116="","",IF(E116="","",MAX(0,$B$3-E116)))</x:f>
      </x:c>
      <x:c r="K116" s="36" t="str">
        <x:f>IF(B116="","",IF(E116="","Missing due date",IF(I116&lt;=0,"Credit/zero",IF(E116&gt;=$B$3,"Current",IF(J116&lt;=30,"1-30",IF(J116&lt;=60,"31-60",IF(J116&lt;=90,"61-90","90+")))))))</x:f>
      </x:c>
      <x:c r="L116" s="60" t="str">
        <x:f>IF(B116="","","Open")</x:f>
      </x:c>
      <x:c r="M116" s="36" t="str">
        <x:f>IF(B116="","",IF(L116="Hold","Hold",IF(L116="Disputed","Investigate",IF(I116&lt;=0,"Correct",IF(K116="90+","Investigate",IF(K116="61-90","Escalate",IF(K116="31-60","Review",IF(K116="1-30","Pay now",IF(K116="Current","Schedule","Review")))))))))</x:f>
      </x:c>
      <x:c r="N116" s="53"/>
      <x:c r="O116" s="53"/>
    </x:row>
    <x:row r="117">
      <x:c r="A117" s="53"/>
      <x:c r="B117" s="53"/>
      <x:c r="C117" s="53"/>
      <x:c r="D117" s="54"/>
      <x:c r="E117" s="54"/>
      <x:c r="F117" s="55"/>
      <x:c r="G117" s="55"/>
      <x:c r="H117" s="55"/>
      <x:c r="I117" s="44" t="str">
        <x:f>IF(B117="","",F117-G117-H117)</x:f>
      </x:c>
      <x:c r="J117" s="48" t="str">
        <x:f>IF(B117="","",IF(E117="","",MAX(0,$B$3-E117)))</x:f>
      </x:c>
      <x:c r="K117" s="36" t="str">
        <x:f>IF(B117="","",IF(E117="","Missing due date",IF(I117&lt;=0,"Credit/zero",IF(E117&gt;=$B$3,"Current",IF(J117&lt;=30,"1-30",IF(J117&lt;=60,"31-60",IF(J117&lt;=90,"61-90","90+")))))))</x:f>
      </x:c>
      <x:c r="L117" s="60" t="str">
        <x:f>IF(B117="","","Open")</x:f>
      </x:c>
      <x:c r="M117" s="36" t="str">
        <x:f>IF(B117="","",IF(L117="Hold","Hold",IF(L117="Disputed","Investigate",IF(I117&lt;=0,"Correct",IF(K117="90+","Investigate",IF(K117="61-90","Escalate",IF(K117="31-60","Review",IF(K117="1-30","Pay now",IF(K117="Current","Schedule","Review")))))))))</x:f>
      </x:c>
      <x:c r="N117" s="53"/>
      <x:c r="O117" s="53"/>
    </x:row>
    <x:row r="118">
      <x:c r="A118" s="53"/>
      <x:c r="B118" s="53"/>
      <x:c r="C118" s="53"/>
      <x:c r="D118" s="54"/>
      <x:c r="E118" s="54"/>
      <x:c r="F118" s="55"/>
      <x:c r="G118" s="55"/>
      <x:c r="H118" s="55"/>
      <x:c r="I118" s="44" t="str">
        <x:f>IF(B118="","",F118-G118-H118)</x:f>
      </x:c>
      <x:c r="J118" s="48" t="str">
        <x:f>IF(B118="","",IF(E118="","",MAX(0,$B$3-E118)))</x:f>
      </x:c>
      <x:c r="K118" s="36" t="str">
        <x:f>IF(B118="","",IF(E118="","Missing due date",IF(I118&lt;=0,"Credit/zero",IF(E118&gt;=$B$3,"Current",IF(J118&lt;=30,"1-30",IF(J118&lt;=60,"31-60",IF(J118&lt;=90,"61-90","90+")))))))</x:f>
      </x:c>
      <x:c r="L118" s="60" t="str">
        <x:f>IF(B118="","","Open")</x:f>
      </x:c>
      <x:c r="M118" s="36" t="str">
        <x:f>IF(B118="","",IF(L118="Hold","Hold",IF(L118="Disputed","Investigate",IF(I118&lt;=0,"Correct",IF(K118="90+","Investigate",IF(K118="61-90","Escalate",IF(K118="31-60","Review",IF(K118="1-30","Pay now",IF(K118="Current","Schedule","Review")))))))))</x:f>
      </x:c>
      <x:c r="N118" s="53"/>
      <x:c r="O118" s="53"/>
    </x:row>
    <x:row r="119">
      <x:c r="A119" s="53"/>
      <x:c r="B119" s="53"/>
      <x:c r="C119" s="53"/>
      <x:c r="D119" s="54"/>
      <x:c r="E119" s="54"/>
      <x:c r="F119" s="55"/>
      <x:c r="G119" s="55"/>
      <x:c r="H119" s="55"/>
      <x:c r="I119" s="44" t="str">
        <x:f>IF(B119="","",F119-G119-H119)</x:f>
      </x:c>
      <x:c r="J119" s="48" t="str">
        <x:f>IF(B119="","",IF(E119="","",MAX(0,$B$3-E119)))</x:f>
      </x:c>
      <x:c r="K119" s="36" t="str">
        <x:f>IF(B119="","",IF(E119="","Missing due date",IF(I119&lt;=0,"Credit/zero",IF(E119&gt;=$B$3,"Current",IF(J119&lt;=30,"1-30",IF(J119&lt;=60,"31-60",IF(J119&lt;=90,"61-90","90+")))))))</x:f>
      </x:c>
      <x:c r="L119" s="60" t="str">
        <x:f>IF(B119="","","Open")</x:f>
      </x:c>
      <x:c r="M119" s="36" t="str">
        <x:f>IF(B119="","",IF(L119="Hold","Hold",IF(L119="Disputed","Investigate",IF(I119&lt;=0,"Correct",IF(K119="90+","Investigate",IF(K119="61-90","Escalate",IF(K119="31-60","Review",IF(K119="1-30","Pay now",IF(K119="Current","Schedule","Review")))))))))</x:f>
      </x:c>
      <x:c r="N119" s="53"/>
      <x:c r="O119" s="53"/>
    </x:row>
    <x:row r="120">
      <x:c r="A120" s="53"/>
      <x:c r="B120" s="53"/>
      <x:c r="C120" s="53"/>
      <x:c r="D120" s="54"/>
      <x:c r="E120" s="54"/>
      <x:c r="F120" s="55"/>
      <x:c r="G120" s="55"/>
      <x:c r="H120" s="55"/>
      <x:c r="I120" s="44" t="str">
        <x:f>IF(B120="","",F120-G120-H120)</x:f>
      </x:c>
      <x:c r="J120" s="48" t="str">
        <x:f>IF(B120="","",IF(E120="","",MAX(0,$B$3-E120)))</x:f>
      </x:c>
      <x:c r="K120" s="36" t="str">
        <x:f>IF(B120="","",IF(E120="","Missing due date",IF(I120&lt;=0,"Credit/zero",IF(E120&gt;=$B$3,"Current",IF(J120&lt;=30,"1-30",IF(J120&lt;=60,"31-60",IF(J120&lt;=90,"61-90","90+")))))))</x:f>
      </x:c>
      <x:c r="L120" s="60" t="str">
        <x:f>IF(B120="","","Open")</x:f>
      </x:c>
      <x:c r="M120" s="36" t="str">
        <x:f>IF(B120="","",IF(L120="Hold","Hold",IF(L120="Disputed","Investigate",IF(I120&lt;=0,"Correct",IF(K120="90+","Investigate",IF(K120="61-90","Escalate",IF(K120="31-60","Review",IF(K120="1-30","Pay now",IF(K120="Current","Schedule","Review")))))))))</x:f>
      </x:c>
      <x:c r="N120" s="53"/>
      <x:c r="O120" s="53"/>
    </x:row>
    <x:row r="121">
      <x:c r="A121" s="53"/>
      <x:c r="B121" s="53"/>
      <x:c r="C121" s="53"/>
      <x:c r="D121" s="54"/>
      <x:c r="E121" s="54"/>
      <x:c r="F121" s="55"/>
      <x:c r="G121" s="55"/>
      <x:c r="H121" s="55"/>
      <x:c r="I121" s="44" t="str">
        <x:f>IF(B121="","",F121-G121-H121)</x:f>
      </x:c>
      <x:c r="J121" s="48" t="str">
        <x:f>IF(B121="","",IF(E121="","",MAX(0,$B$3-E121)))</x:f>
      </x:c>
      <x:c r="K121" s="36" t="str">
        <x:f>IF(B121="","",IF(E121="","Missing due date",IF(I121&lt;=0,"Credit/zero",IF(E121&gt;=$B$3,"Current",IF(J121&lt;=30,"1-30",IF(J121&lt;=60,"31-60",IF(J121&lt;=90,"61-90","90+")))))))</x:f>
      </x:c>
      <x:c r="L121" s="60" t="str">
        <x:f>IF(B121="","","Open")</x:f>
      </x:c>
      <x:c r="M121" s="36" t="str">
        <x:f>IF(B121="","",IF(L121="Hold","Hold",IF(L121="Disputed","Investigate",IF(I121&lt;=0,"Correct",IF(K121="90+","Investigate",IF(K121="61-90","Escalate",IF(K121="31-60","Review",IF(K121="1-30","Pay now",IF(K121="Current","Schedule","Review")))))))))</x:f>
      </x:c>
      <x:c r="N121" s="53"/>
      <x:c r="O121" s="53"/>
    </x:row>
    <x:row r="122">
      <x:c r="A122" s="53"/>
      <x:c r="B122" s="53"/>
      <x:c r="C122" s="53"/>
      <x:c r="D122" s="54"/>
      <x:c r="E122" s="54"/>
      <x:c r="F122" s="55"/>
      <x:c r="G122" s="55"/>
      <x:c r="H122" s="55"/>
      <x:c r="I122" s="44" t="str">
        <x:f>IF(B122="","",F122-G122-H122)</x:f>
      </x:c>
      <x:c r="J122" s="48" t="str">
        <x:f>IF(B122="","",IF(E122="","",MAX(0,$B$3-E122)))</x:f>
      </x:c>
      <x:c r="K122" s="36" t="str">
        <x:f>IF(B122="","",IF(E122="","Missing due date",IF(I122&lt;=0,"Credit/zero",IF(E122&gt;=$B$3,"Current",IF(J122&lt;=30,"1-30",IF(J122&lt;=60,"31-60",IF(J122&lt;=90,"61-90","90+")))))))</x:f>
      </x:c>
      <x:c r="L122" s="60" t="str">
        <x:f>IF(B122="","","Open")</x:f>
      </x:c>
      <x:c r="M122" s="36" t="str">
        <x:f>IF(B122="","",IF(L122="Hold","Hold",IF(L122="Disputed","Investigate",IF(I122&lt;=0,"Correct",IF(K122="90+","Investigate",IF(K122="61-90","Escalate",IF(K122="31-60","Review",IF(K122="1-30","Pay now",IF(K122="Current","Schedule","Review")))))))))</x:f>
      </x:c>
      <x:c r="N122" s="53"/>
      <x:c r="O122" s="53"/>
    </x:row>
    <x:row r="123">
      <x:c r="A123" s="53"/>
      <x:c r="B123" s="53"/>
      <x:c r="C123" s="53"/>
      <x:c r="D123" s="54"/>
      <x:c r="E123" s="54"/>
      <x:c r="F123" s="55"/>
      <x:c r="G123" s="55"/>
      <x:c r="H123" s="55"/>
      <x:c r="I123" s="44" t="str">
        <x:f>IF(B123="","",F123-G123-H123)</x:f>
      </x:c>
      <x:c r="J123" s="48" t="str">
        <x:f>IF(B123="","",IF(E123="","",MAX(0,$B$3-E123)))</x:f>
      </x:c>
      <x:c r="K123" s="36" t="str">
        <x:f>IF(B123="","",IF(E123="","Missing due date",IF(I123&lt;=0,"Credit/zero",IF(E123&gt;=$B$3,"Current",IF(J123&lt;=30,"1-30",IF(J123&lt;=60,"31-60",IF(J123&lt;=90,"61-90","90+")))))))</x:f>
      </x:c>
      <x:c r="L123" s="60" t="str">
        <x:f>IF(B123="","","Open")</x:f>
      </x:c>
      <x:c r="M123" s="36" t="str">
        <x:f>IF(B123="","",IF(L123="Hold","Hold",IF(L123="Disputed","Investigate",IF(I123&lt;=0,"Correct",IF(K123="90+","Investigate",IF(K123="61-90","Escalate",IF(K123="31-60","Review",IF(K123="1-30","Pay now",IF(K123="Current","Schedule","Review")))))))))</x:f>
      </x:c>
      <x:c r="N123" s="53"/>
      <x:c r="O123" s="53"/>
    </x:row>
    <x:row r="124">
      <x:c r="A124" s="53"/>
      <x:c r="B124" s="53"/>
      <x:c r="C124" s="53"/>
      <x:c r="D124" s="54"/>
      <x:c r="E124" s="54"/>
      <x:c r="F124" s="55"/>
      <x:c r="G124" s="55"/>
      <x:c r="H124" s="55"/>
      <x:c r="I124" s="44" t="str">
        <x:f>IF(B124="","",F124-G124-H124)</x:f>
      </x:c>
      <x:c r="J124" s="48" t="str">
        <x:f>IF(B124="","",IF(E124="","",MAX(0,$B$3-E124)))</x:f>
      </x:c>
      <x:c r="K124" s="36" t="str">
        <x:f>IF(B124="","",IF(E124="","Missing due date",IF(I124&lt;=0,"Credit/zero",IF(E124&gt;=$B$3,"Current",IF(J124&lt;=30,"1-30",IF(J124&lt;=60,"31-60",IF(J124&lt;=90,"61-90","90+")))))))</x:f>
      </x:c>
      <x:c r="L124" s="60" t="str">
        <x:f>IF(B124="","","Open")</x:f>
      </x:c>
      <x:c r="M124" s="36" t="str">
        <x:f>IF(B124="","",IF(L124="Hold","Hold",IF(L124="Disputed","Investigate",IF(I124&lt;=0,"Correct",IF(K124="90+","Investigate",IF(K124="61-90","Escalate",IF(K124="31-60","Review",IF(K124="1-30","Pay now",IF(K124="Current","Schedule","Review")))))))))</x:f>
      </x:c>
      <x:c r="N124" s="53"/>
      <x:c r="O124" s="53"/>
    </x:row>
    <x:row r="125">
      <x:c r="A125" s="53"/>
      <x:c r="B125" s="53"/>
      <x:c r="C125" s="53"/>
      <x:c r="D125" s="54"/>
      <x:c r="E125" s="54"/>
      <x:c r="F125" s="55"/>
      <x:c r="G125" s="55"/>
      <x:c r="H125" s="55"/>
      <x:c r="I125" s="44" t="str">
        <x:f>IF(B125="","",F125-G125-H125)</x:f>
      </x:c>
      <x:c r="J125" s="48" t="str">
        <x:f>IF(B125="","",IF(E125="","",MAX(0,$B$3-E125)))</x:f>
      </x:c>
      <x:c r="K125" s="36" t="str">
        <x:f>IF(B125="","",IF(E125="","Missing due date",IF(I125&lt;=0,"Credit/zero",IF(E125&gt;=$B$3,"Current",IF(J125&lt;=30,"1-30",IF(J125&lt;=60,"31-60",IF(J125&lt;=90,"61-90","90+")))))))</x:f>
      </x:c>
      <x:c r="L125" s="60" t="str">
        <x:f>IF(B125="","","Open")</x:f>
      </x:c>
      <x:c r="M125" s="36" t="str">
        <x:f>IF(B125="","",IF(L125="Hold","Hold",IF(L125="Disputed","Investigate",IF(I125&lt;=0,"Correct",IF(K125="90+","Investigate",IF(K125="61-90","Escalate",IF(K125="31-60","Review",IF(K125="1-30","Pay now",IF(K125="Current","Schedule","Review")))))))))</x:f>
      </x:c>
      <x:c r="N125" s="53"/>
      <x:c r="O125" s="53"/>
    </x:row>
    <x:row r="126">
      <x:c r="A126" s="53"/>
      <x:c r="B126" s="53"/>
      <x:c r="C126" s="53"/>
      <x:c r="D126" s="54"/>
      <x:c r="E126" s="54"/>
      <x:c r="F126" s="55"/>
      <x:c r="G126" s="55"/>
      <x:c r="H126" s="55"/>
      <x:c r="I126" s="44" t="str">
        <x:f>IF(B126="","",F126-G126-H126)</x:f>
      </x:c>
      <x:c r="J126" s="48" t="str">
        <x:f>IF(B126="","",IF(E126="","",MAX(0,$B$3-E126)))</x:f>
      </x:c>
      <x:c r="K126" s="36" t="str">
        <x:f>IF(B126="","",IF(E126="","Missing due date",IF(I126&lt;=0,"Credit/zero",IF(E126&gt;=$B$3,"Current",IF(J126&lt;=30,"1-30",IF(J126&lt;=60,"31-60",IF(J126&lt;=90,"61-90","90+")))))))</x:f>
      </x:c>
      <x:c r="L126" s="60" t="str">
        <x:f>IF(B126="","","Open")</x:f>
      </x:c>
      <x:c r="M126" s="36" t="str">
        <x:f>IF(B126="","",IF(L126="Hold","Hold",IF(L126="Disputed","Investigate",IF(I126&lt;=0,"Correct",IF(K126="90+","Investigate",IF(K126="61-90","Escalate",IF(K126="31-60","Review",IF(K126="1-30","Pay now",IF(K126="Current","Schedule","Review")))))))))</x:f>
      </x:c>
      <x:c r="N126" s="53"/>
      <x:c r="O126" s="53"/>
    </x:row>
    <x:row r="127">
      <x:c r="A127" s="53"/>
      <x:c r="B127" s="53"/>
      <x:c r="C127" s="53"/>
      <x:c r="D127" s="54"/>
      <x:c r="E127" s="54"/>
      <x:c r="F127" s="55"/>
      <x:c r="G127" s="55"/>
      <x:c r="H127" s="55"/>
      <x:c r="I127" s="44" t="str">
        <x:f>IF(B127="","",F127-G127-H127)</x:f>
      </x:c>
      <x:c r="J127" s="48" t="str">
        <x:f>IF(B127="","",IF(E127="","",MAX(0,$B$3-E127)))</x:f>
      </x:c>
      <x:c r="K127" s="36" t="str">
        <x:f>IF(B127="","",IF(E127="","Missing due date",IF(I127&lt;=0,"Credit/zero",IF(E127&gt;=$B$3,"Current",IF(J127&lt;=30,"1-30",IF(J127&lt;=60,"31-60",IF(J127&lt;=90,"61-90","90+")))))))</x:f>
      </x:c>
      <x:c r="L127" s="60" t="str">
        <x:f>IF(B127="","","Open")</x:f>
      </x:c>
      <x:c r="M127" s="36" t="str">
        <x:f>IF(B127="","",IF(L127="Hold","Hold",IF(L127="Disputed","Investigate",IF(I127&lt;=0,"Correct",IF(K127="90+","Investigate",IF(K127="61-90","Escalate",IF(K127="31-60","Review",IF(K127="1-30","Pay now",IF(K127="Current","Schedule","Review")))))))))</x:f>
      </x:c>
      <x:c r="N127" s="53"/>
      <x:c r="O127" s="53"/>
    </x:row>
    <x:row r="128">
      <x:c r="A128" s="53"/>
      <x:c r="B128" s="53"/>
      <x:c r="C128" s="53"/>
      <x:c r="D128" s="54"/>
      <x:c r="E128" s="54"/>
      <x:c r="F128" s="55"/>
      <x:c r="G128" s="55"/>
      <x:c r="H128" s="55"/>
      <x:c r="I128" s="44" t="str">
        <x:f>IF(B128="","",F128-G128-H128)</x:f>
      </x:c>
      <x:c r="J128" s="48" t="str">
        <x:f>IF(B128="","",IF(E128="","",MAX(0,$B$3-E128)))</x:f>
      </x:c>
      <x:c r="K128" s="36" t="str">
        <x:f>IF(B128="","",IF(E128="","Missing due date",IF(I128&lt;=0,"Credit/zero",IF(E128&gt;=$B$3,"Current",IF(J128&lt;=30,"1-30",IF(J128&lt;=60,"31-60",IF(J128&lt;=90,"61-90","90+")))))))</x:f>
      </x:c>
      <x:c r="L128" s="60" t="str">
        <x:f>IF(B128="","","Open")</x:f>
      </x:c>
      <x:c r="M128" s="36" t="str">
        <x:f>IF(B128="","",IF(L128="Hold","Hold",IF(L128="Disputed","Investigate",IF(I128&lt;=0,"Correct",IF(K128="90+","Investigate",IF(K128="61-90","Escalate",IF(K128="31-60","Review",IF(K128="1-30","Pay now",IF(K128="Current","Schedule","Review")))))))))</x:f>
      </x:c>
      <x:c r="N128" s="53"/>
      <x:c r="O128" s="53"/>
    </x:row>
    <x:row r="129">
      <x:c r="A129" s="53"/>
      <x:c r="B129" s="53"/>
      <x:c r="C129" s="53"/>
      <x:c r="D129" s="54"/>
      <x:c r="E129" s="54"/>
      <x:c r="F129" s="55"/>
      <x:c r="G129" s="55"/>
      <x:c r="H129" s="55"/>
      <x:c r="I129" s="44" t="str">
        <x:f>IF(B129="","",F129-G129-H129)</x:f>
      </x:c>
      <x:c r="J129" s="48" t="str">
        <x:f>IF(B129="","",IF(E129="","",MAX(0,$B$3-E129)))</x:f>
      </x:c>
      <x:c r="K129" s="36" t="str">
        <x:f>IF(B129="","",IF(E129="","Missing due date",IF(I129&lt;=0,"Credit/zero",IF(E129&gt;=$B$3,"Current",IF(J129&lt;=30,"1-30",IF(J129&lt;=60,"31-60",IF(J129&lt;=90,"61-90","90+")))))))</x:f>
      </x:c>
      <x:c r="L129" s="60" t="str">
        <x:f>IF(B129="","","Open")</x:f>
      </x:c>
      <x:c r="M129" s="36" t="str">
        <x:f>IF(B129="","",IF(L129="Hold","Hold",IF(L129="Disputed","Investigate",IF(I129&lt;=0,"Correct",IF(K129="90+","Investigate",IF(K129="61-90","Escalate",IF(K129="31-60","Review",IF(K129="1-30","Pay now",IF(K129="Current","Schedule","Review")))))))))</x:f>
      </x:c>
      <x:c r="N129" s="53"/>
      <x:c r="O129" s="53"/>
    </x:row>
    <x:row r="130">
      <x:c r="A130" s="53"/>
      <x:c r="B130" s="53"/>
      <x:c r="C130" s="53"/>
      <x:c r="D130" s="54"/>
      <x:c r="E130" s="54"/>
      <x:c r="F130" s="55"/>
      <x:c r="G130" s="55"/>
      <x:c r="H130" s="55"/>
      <x:c r="I130" s="44" t="str">
        <x:f>IF(B130="","",F130-G130-H130)</x:f>
      </x:c>
      <x:c r="J130" s="48" t="str">
        <x:f>IF(B130="","",IF(E130="","",MAX(0,$B$3-E130)))</x:f>
      </x:c>
      <x:c r="K130" s="36" t="str">
        <x:f>IF(B130="","",IF(E130="","Missing due date",IF(I130&lt;=0,"Credit/zero",IF(E130&gt;=$B$3,"Current",IF(J130&lt;=30,"1-30",IF(J130&lt;=60,"31-60",IF(J130&lt;=90,"61-90","90+")))))))</x:f>
      </x:c>
      <x:c r="L130" s="60" t="str">
        <x:f>IF(B130="","","Open")</x:f>
      </x:c>
      <x:c r="M130" s="36" t="str">
        <x:f>IF(B130="","",IF(L130="Hold","Hold",IF(L130="Disputed","Investigate",IF(I130&lt;=0,"Correct",IF(K130="90+","Investigate",IF(K130="61-90","Escalate",IF(K130="31-60","Review",IF(K130="1-30","Pay now",IF(K130="Current","Schedule","Review")))))))))</x:f>
      </x:c>
      <x:c r="N130" s="53"/>
      <x:c r="O130" s="53"/>
    </x:row>
    <x:row r="131">
      <x:c r="A131" s="53"/>
      <x:c r="B131" s="53"/>
      <x:c r="C131" s="53"/>
      <x:c r="D131" s="54"/>
      <x:c r="E131" s="54"/>
      <x:c r="F131" s="55"/>
      <x:c r="G131" s="55"/>
      <x:c r="H131" s="55"/>
      <x:c r="I131" s="44" t="str">
        <x:f>IF(B131="","",F131-G131-H131)</x:f>
      </x:c>
      <x:c r="J131" s="48" t="str">
        <x:f>IF(B131="","",IF(E131="","",MAX(0,$B$3-E131)))</x:f>
      </x:c>
      <x:c r="K131" s="36" t="str">
        <x:f>IF(B131="","",IF(E131="","Missing due date",IF(I131&lt;=0,"Credit/zero",IF(E131&gt;=$B$3,"Current",IF(J131&lt;=30,"1-30",IF(J131&lt;=60,"31-60",IF(J131&lt;=90,"61-90","90+")))))))</x:f>
      </x:c>
      <x:c r="L131" s="60" t="str">
        <x:f>IF(B131="","","Open")</x:f>
      </x:c>
      <x:c r="M131" s="36" t="str">
        <x:f>IF(B131="","",IF(L131="Hold","Hold",IF(L131="Disputed","Investigate",IF(I131&lt;=0,"Correct",IF(K131="90+","Investigate",IF(K131="61-90","Escalate",IF(K131="31-60","Review",IF(K131="1-30","Pay now",IF(K131="Current","Schedule","Review")))))))))</x:f>
      </x:c>
      <x:c r="N131" s="53"/>
      <x:c r="O131" s="53"/>
    </x:row>
    <x:row r="132">
      <x:c r="A132" s="53"/>
      <x:c r="B132" s="53"/>
      <x:c r="C132" s="53"/>
      <x:c r="D132" s="54"/>
      <x:c r="E132" s="54"/>
      <x:c r="F132" s="55"/>
      <x:c r="G132" s="55"/>
      <x:c r="H132" s="55"/>
      <x:c r="I132" s="44" t="str">
        <x:f>IF(B132="","",F132-G132-H132)</x:f>
      </x:c>
      <x:c r="J132" s="48" t="str">
        <x:f>IF(B132="","",IF(E132="","",MAX(0,$B$3-E132)))</x:f>
      </x:c>
      <x:c r="K132" s="36" t="str">
        <x:f>IF(B132="","",IF(E132="","Missing due date",IF(I132&lt;=0,"Credit/zero",IF(E132&gt;=$B$3,"Current",IF(J132&lt;=30,"1-30",IF(J132&lt;=60,"31-60",IF(J132&lt;=90,"61-90","90+")))))))</x:f>
      </x:c>
      <x:c r="L132" s="60" t="str">
        <x:f>IF(B132="","","Open")</x:f>
      </x:c>
      <x:c r="M132" s="36" t="str">
        <x:f>IF(B132="","",IF(L132="Hold","Hold",IF(L132="Disputed","Investigate",IF(I132&lt;=0,"Correct",IF(K132="90+","Investigate",IF(K132="61-90","Escalate",IF(K132="31-60","Review",IF(K132="1-30","Pay now",IF(K132="Current","Schedule","Review")))))))))</x:f>
      </x:c>
      <x:c r="N132" s="53"/>
      <x:c r="O132" s="53"/>
    </x:row>
    <x:row r="133">
      <x:c r="A133" s="53"/>
      <x:c r="B133" s="53"/>
      <x:c r="C133" s="53"/>
      <x:c r="D133" s="54"/>
      <x:c r="E133" s="54"/>
      <x:c r="F133" s="55"/>
      <x:c r="G133" s="55"/>
      <x:c r="H133" s="55"/>
      <x:c r="I133" s="44" t="str">
        <x:f>IF(B133="","",F133-G133-H133)</x:f>
      </x:c>
      <x:c r="J133" s="48" t="str">
        <x:f>IF(B133="","",IF(E133="","",MAX(0,$B$3-E133)))</x:f>
      </x:c>
      <x:c r="K133" s="36" t="str">
        <x:f>IF(B133="","",IF(E133="","Missing due date",IF(I133&lt;=0,"Credit/zero",IF(E133&gt;=$B$3,"Current",IF(J133&lt;=30,"1-30",IF(J133&lt;=60,"31-60",IF(J133&lt;=90,"61-90","90+")))))))</x:f>
      </x:c>
      <x:c r="L133" s="60" t="str">
        <x:f>IF(B133="","","Open")</x:f>
      </x:c>
      <x:c r="M133" s="36" t="str">
        <x:f>IF(B133="","",IF(L133="Hold","Hold",IF(L133="Disputed","Investigate",IF(I133&lt;=0,"Correct",IF(K133="90+","Investigate",IF(K133="61-90","Escalate",IF(K133="31-60","Review",IF(K133="1-30","Pay now",IF(K133="Current","Schedule","Review")))))))))</x:f>
      </x:c>
      <x:c r="N133" s="53"/>
      <x:c r="O133" s="53"/>
    </x:row>
    <x:row r="134">
      <x:c r="A134" s="53"/>
      <x:c r="B134" s="53"/>
      <x:c r="C134" s="53"/>
      <x:c r="D134" s="54"/>
      <x:c r="E134" s="54"/>
      <x:c r="F134" s="55"/>
      <x:c r="G134" s="55"/>
      <x:c r="H134" s="55"/>
      <x:c r="I134" s="44" t="str">
        <x:f>IF(B134="","",F134-G134-H134)</x:f>
      </x:c>
      <x:c r="J134" s="48" t="str">
        <x:f>IF(B134="","",IF(E134="","",MAX(0,$B$3-E134)))</x:f>
      </x:c>
      <x:c r="K134" s="36" t="str">
        <x:f>IF(B134="","",IF(E134="","Missing due date",IF(I134&lt;=0,"Credit/zero",IF(E134&gt;=$B$3,"Current",IF(J134&lt;=30,"1-30",IF(J134&lt;=60,"31-60",IF(J134&lt;=90,"61-90","90+")))))))</x:f>
      </x:c>
      <x:c r="L134" s="60" t="str">
        <x:f>IF(B134="","","Open")</x:f>
      </x:c>
      <x:c r="M134" s="36" t="str">
        <x:f>IF(B134="","",IF(L134="Hold","Hold",IF(L134="Disputed","Investigate",IF(I134&lt;=0,"Correct",IF(K134="90+","Investigate",IF(K134="61-90","Escalate",IF(K134="31-60","Review",IF(K134="1-30","Pay now",IF(K134="Current","Schedule","Review")))))))))</x:f>
      </x:c>
      <x:c r="N134" s="53"/>
      <x:c r="O134" s="53"/>
    </x:row>
    <x:row r="135">
      <x:c r="A135" s="53"/>
      <x:c r="B135" s="53"/>
      <x:c r="C135" s="53"/>
      <x:c r="D135" s="54"/>
      <x:c r="E135" s="54"/>
      <x:c r="F135" s="55"/>
      <x:c r="G135" s="55"/>
      <x:c r="H135" s="55"/>
      <x:c r="I135" s="44" t="str">
        <x:f>IF(B135="","",F135-G135-H135)</x:f>
      </x:c>
      <x:c r="J135" s="48" t="str">
        <x:f>IF(B135="","",IF(E135="","",MAX(0,$B$3-E135)))</x:f>
      </x:c>
      <x:c r="K135" s="36" t="str">
        <x:f>IF(B135="","",IF(E135="","Missing due date",IF(I135&lt;=0,"Credit/zero",IF(E135&gt;=$B$3,"Current",IF(J135&lt;=30,"1-30",IF(J135&lt;=60,"31-60",IF(J135&lt;=90,"61-90","90+")))))))</x:f>
      </x:c>
      <x:c r="L135" s="60" t="str">
        <x:f>IF(B135="","","Open")</x:f>
      </x:c>
      <x:c r="M135" s="36" t="str">
        <x:f>IF(B135="","",IF(L135="Hold","Hold",IF(L135="Disputed","Investigate",IF(I135&lt;=0,"Correct",IF(K135="90+","Investigate",IF(K135="61-90","Escalate",IF(K135="31-60","Review",IF(K135="1-30","Pay now",IF(K135="Current","Schedule","Review")))))))))</x:f>
      </x:c>
      <x:c r="N135" s="53"/>
      <x:c r="O135" s="53"/>
    </x:row>
    <x:row r="136">
      <x:c r="A136" s="53"/>
      <x:c r="B136" s="53"/>
      <x:c r="C136" s="53"/>
      <x:c r="D136" s="54"/>
      <x:c r="E136" s="54"/>
      <x:c r="F136" s="55"/>
      <x:c r="G136" s="55"/>
      <x:c r="H136" s="55"/>
      <x:c r="I136" s="44" t="str">
        <x:f>IF(B136="","",F136-G136-H136)</x:f>
      </x:c>
      <x:c r="J136" s="48" t="str">
        <x:f>IF(B136="","",IF(E136="","",MAX(0,$B$3-E136)))</x:f>
      </x:c>
      <x:c r="K136" s="36" t="str">
        <x:f>IF(B136="","",IF(E136="","Missing due date",IF(I136&lt;=0,"Credit/zero",IF(E136&gt;=$B$3,"Current",IF(J136&lt;=30,"1-30",IF(J136&lt;=60,"31-60",IF(J136&lt;=90,"61-90","90+")))))))</x:f>
      </x:c>
      <x:c r="L136" s="60" t="str">
        <x:f>IF(B136="","","Open")</x:f>
      </x:c>
      <x:c r="M136" s="36" t="str">
        <x:f>IF(B136="","",IF(L136="Hold","Hold",IF(L136="Disputed","Investigate",IF(I136&lt;=0,"Correct",IF(K136="90+","Investigate",IF(K136="61-90","Escalate",IF(K136="31-60","Review",IF(K136="1-30","Pay now",IF(K136="Current","Schedule","Review")))))))))</x:f>
      </x:c>
      <x:c r="N136" s="53"/>
      <x:c r="O136" s="53"/>
    </x:row>
    <x:row r="137">
      <x:c r="A137" s="53"/>
      <x:c r="B137" s="53"/>
      <x:c r="C137" s="53"/>
      <x:c r="D137" s="54"/>
      <x:c r="E137" s="54"/>
      <x:c r="F137" s="55"/>
      <x:c r="G137" s="55"/>
      <x:c r="H137" s="55"/>
      <x:c r="I137" s="44" t="str">
        <x:f>IF(B137="","",F137-G137-H137)</x:f>
      </x:c>
      <x:c r="J137" s="48" t="str">
        <x:f>IF(B137="","",IF(E137="","",MAX(0,$B$3-E137)))</x:f>
      </x:c>
      <x:c r="K137" s="36" t="str">
        <x:f>IF(B137="","",IF(E137="","Missing due date",IF(I137&lt;=0,"Credit/zero",IF(E137&gt;=$B$3,"Current",IF(J137&lt;=30,"1-30",IF(J137&lt;=60,"31-60",IF(J137&lt;=90,"61-90","90+")))))))</x:f>
      </x:c>
      <x:c r="L137" s="60" t="str">
        <x:f>IF(B137="","","Open")</x:f>
      </x:c>
      <x:c r="M137" s="36" t="str">
        <x:f>IF(B137="","",IF(L137="Hold","Hold",IF(L137="Disputed","Investigate",IF(I137&lt;=0,"Correct",IF(K137="90+","Investigate",IF(K137="61-90","Escalate",IF(K137="31-60","Review",IF(K137="1-30","Pay now",IF(K137="Current","Schedule","Review")))))))))</x:f>
      </x:c>
      <x:c r="N137" s="53"/>
      <x:c r="O137" s="53"/>
    </x:row>
    <x:row r="138">
      <x:c r="A138" s="53"/>
      <x:c r="B138" s="53"/>
      <x:c r="C138" s="53"/>
      <x:c r="D138" s="54"/>
      <x:c r="E138" s="54"/>
      <x:c r="F138" s="55"/>
      <x:c r="G138" s="55"/>
      <x:c r="H138" s="55"/>
      <x:c r="I138" s="44" t="str">
        <x:f>IF(B138="","",F138-G138-H138)</x:f>
      </x:c>
      <x:c r="J138" s="48" t="str">
        <x:f>IF(B138="","",IF(E138="","",MAX(0,$B$3-E138)))</x:f>
      </x:c>
      <x:c r="K138" s="36" t="str">
        <x:f>IF(B138="","",IF(E138="","Missing due date",IF(I138&lt;=0,"Credit/zero",IF(E138&gt;=$B$3,"Current",IF(J138&lt;=30,"1-30",IF(J138&lt;=60,"31-60",IF(J138&lt;=90,"61-90","90+")))))))</x:f>
      </x:c>
      <x:c r="L138" s="60" t="str">
        <x:f>IF(B138="","","Open")</x:f>
      </x:c>
      <x:c r="M138" s="36" t="str">
        <x:f>IF(B138="","",IF(L138="Hold","Hold",IF(L138="Disputed","Investigate",IF(I138&lt;=0,"Correct",IF(K138="90+","Investigate",IF(K138="61-90","Escalate",IF(K138="31-60","Review",IF(K138="1-30","Pay now",IF(K138="Current","Schedule","Review")))))))))</x:f>
      </x:c>
      <x:c r="N138" s="53"/>
      <x:c r="O138" s="53"/>
    </x:row>
    <x:row r="139">
      <x:c r="A139" s="53"/>
      <x:c r="B139" s="53"/>
      <x:c r="C139" s="53"/>
      <x:c r="D139" s="54"/>
      <x:c r="E139" s="54"/>
      <x:c r="F139" s="55"/>
      <x:c r="G139" s="55"/>
      <x:c r="H139" s="55"/>
      <x:c r="I139" s="44" t="str">
        <x:f>IF(B139="","",F139-G139-H139)</x:f>
      </x:c>
      <x:c r="J139" s="48" t="str">
        <x:f>IF(B139="","",IF(E139="","",MAX(0,$B$3-E139)))</x:f>
      </x:c>
      <x:c r="K139" s="36" t="str">
        <x:f>IF(B139="","",IF(E139="","Missing due date",IF(I139&lt;=0,"Credit/zero",IF(E139&gt;=$B$3,"Current",IF(J139&lt;=30,"1-30",IF(J139&lt;=60,"31-60",IF(J139&lt;=90,"61-90","90+")))))))</x:f>
      </x:c>
      <x:c r="L139" s="60" t="str">
        <x:f>IF(B139="","","Open")</x:f>
      </x:c>
      <x:c r="M139" s="36" t="str">
        <x:f>IF(B139="","",IF(L139="Hold","Hold",IF(L139="Disputed","Investigate",IF(I139&lt;=0,"Correct",IF(K139="90+","Investigate",IF(K139="61-90","Escalate",IF(K139="31-60","Review",IF(K139="1-30","Pay now",IF(K139="Current","Schedule","Review")))))))))</x:f>
      </x:c>
      <x:c r="N139" s="53"/>
      <x:c r="O139" s="53"/>
    </x:row>
    <x:row r="140">
      <x:c r="A140" s="53"/>
      <x:c r="B140" s="53"/>
      <x:c r="C140" s="53"/>
      <x:c r="D140" s="54"/>
      <x:c r="E140" s="54"/>
      <x:c r="F140" s="55"/>
      <x:c r="G140" s="55"/>
      <x:c r="H140" s="55"/>
      <x:c r="I140" s="44" t="str">
        <x:f>IF(B140="","",F140-G140-H140)</x:f>
      </x:c>
      <x:c r="J140" s="48" t="str">
        <x:f>IF(B140="","",IF(E140="","",MAX(0,$B$3-E140)))</x:f>
      </x:c>
      <x:c r="K140" s="36" t="str">
        <x:f>IF(B140="","",IF(E140="","Missing due date",IF(I140&lt;=0,"Credit/zero",IF(E140&gt;=$B$3,"Current",IF(J140&lt;=30,"1-30",IF(J140&lt;=60,"31-60",IF(J140&lt;=90,"61-90","90+")))))))</x:f>
      </x:c>
      <x:c r="L140" s="60" t="str">
        <x:f>IF(B140="","","Open")</x:f>
      </x:c>
      <x:c r="M140" s="36" t="str">
        <x:f>IF(B140="","",IF(L140="Hold","Hold",IF(L140="Disputed","Investigate",IF(I140&lt;=0,"Correct",IF(K140="90+","Investigate",IF(K140="61-90","Escalate",IF(K140="31-60","Review",IF(K140="1-30","Pay now",IF(K140="Current","Schedule","Review")))))))))</x:f>
      </x:c>
      <x:c r="N140" s="53"/>
      <x:c r="O140" s="53"/>
    </x:row>
    <x:row r="141">
      <x:c r="A141" s="53"/>
      <x:c r="B141" s="53"/>
      <x:c r="C141" s="53"/>
      <x:c r="D141" s="54"/>
      <x:c r="E141" s="54"/>
      <x:c r="F141" s="55"/>
      <x:c r="G141" s="55"/>
      <x:c r="H141" s="55"/>
      <x:c r="I141" s="44" t="str">
        <x:f>IF(B141="","",F141-G141-H141)</x:f>
      </x:c>
      <x:c r="J141" s="48" t="str">
        <x:f>IF(B141="","",IF(E141="","",MAX(0,$B$3-E141)))</x:f>
      </x:c>
      <x:c r="K141" s="36" t="str">
        <x:f>IF(B141="","",IF(E141="","Missing due date",IF(I141&lt;=0,"Credit/zero",IF(E141&gt;=$B$3,"Current",IF(J141&lt;=30,"1-30",IF(J141&lt;=60,"31-60",IF(J141&lt;=90,"61-90","90+")))))))</x:f>
      </x:c>
      <x:c r="L141" s="60" t="str">
        <x:f>IF(B141="","","Open")</x:f>
      </x:c>
      <x:c r="M141" s="36" t="str">
        <x:f>IF(B141="","",IF(L141="Hold","Hold",IF(L141="Disputed","Investigate",IF(I141&lt;=0,"Correct",IF(K141="90+","Investigate",IF(K141="61-90","Escalate",IF(K141="31-60","Review",IF(K141="1-30","Pay now",IF(K141="Current","Schedule","Review")))))))))</x:f>
      </x:c>
      <x:c r="N141" s="53"/>
      <x:c r="O141" s="53"/>
    </x:row>
    <x:row r="142">
      <x:c r="A142" s="53"/>
      <x:c r="B142" s="53"/>
      <x:c r="C142" s="53"/>
      <x:c r="D142" s="54"/>
      <x:c r="E142" s="54"/>
      <x:c r="F142" s="55"/>
      <x:c r="G142" s="55"/>
      <x:c r="H142" s="55"/>
      <x:c r="I142" s="44" t="str">
        <x:f>IF(B142="","",F142-G142-H142)</x:f>
      </x:c>
      <x:c r="J142" s="48" t="str">
        <x:f>IF(B142="","",IF(E142="","",MAX(0,$B$3-E142)))</x:f>
      </x:c>
      <x:c r="K142" s="36" t="str">
        <x:f>IF(B142="","",IF(E142="","Missing due date",IF(I142&lt;=0,"Credit/zero",IF(E142&gt;=$B$3,"Current",IF(J142&lt;=30,"1-30",IF(J142&lt;=60,"31-60",IF(J142&lt;=90,"61-90","90+")))))))</x:f>
      </x:c>
      <x:c r="L142" s="60" t="str">
        <x:f>IF(B142="","","Open")</x:f>
      </x:c>
      <x:c r="M142" s="36" t="str">
        <x:f>IF(B142="","",IF(L142="Hold","Hold",IF(L142="Disputed","Investigate",IF(I142&lt;=0,"Correct",IF(K142="90+","Investigate",IF(K142="61-90","Escalate",IF(K142="31-60","Review",IF(K142="1-30","Pay now",IF(K142="Current","Schedule","Review")))))))))</x:f>
      </x:c>
      <x:c r="N142" s="53"/>
      <x:c r="O142" s="53"/>
    </x:row>
    <x:row r="143">
      <x:c r="A143" s="53"/>
      <x:c r="B143" s="53"/>
      <x:c r="C143" s="53"/>
      <x:c r="D143" s="54"/>
      <x:c r="E143" s="54"/>
      <x:c r="F143" s="55"/>
      <x:c r="G143" s="55"/>
      <x:c r="H143" s="55"/>
      <x:c r="I143" s="44" t="str">
        <x:f>IF(B143="","",F143-G143-H143)</x:f>
      </x:c>
      <x:c r="J143" s="48" t="str">
        <x:f>IF(B143="","",IF(E143="","",MAX(0,$B$3-E143)))</x:f>
      </x:c>
      <x:c r="K143" s="36" t="str">
        <x:f>IF(B143="","",IF(E143="","Missing due date",IF(I143&lt;=0,"Credit/zero",IF(E143&gt;=$B$3,"Current",IF(J143&lt;=30,"1-30",IF(J143&lt;=60,"31-60",IF(J143&lt;=90,"61-90","90+")))))))</x:f>
      </x:c>
      <x:c r="L143" s="60" t="str">
        <x:f>IF(B143="","","Open")</x:f>
      </x:c>
      <x:c r="M143" s="36" t="str">
        <x:f>IF(B143="","",IF(L143="Hold","Hold",IF(L143="Disputed","Investigate",IF(I143&lt;=0,"Correct",IF(K143="90+","Investigate",IF(K143="61-90","Escalate",IF(K143="31-60","Review",IF(K143="1-30","Pay now",IF(K143="Current","Schedule","Review")))))))))</x:f>
      </x:c>
      <x:c r="N143" s="53"/>
      <x:c r="O143" s="53"/>
    </x:row>
    <x:row r="144">
      <x:c r="A144" s="53"/>
      <x:c r="B144" s="53"/>
      <x:c r="C144" s="53"/>
      <x:c r="D144" s="54"/>
      <x:c r="E144" s="54"/>
      <x:c r="F144" s="55"/>
      <x:c r="G144" s="55"/>
      <x:c r="H144" s="55"/>
      <x:c r="I144" s="44" t="str">
        <x:f>IF(B144="","",F144-G144-H144)</x:f>
      </x:c>
      <x:c r="J144" s="48" t="str">
        <x:f>IF(B144="","",IF(E144="","",MAX(0,$B$3-E144)))</x:f>
      </x:c>
      <x:c r="K144" s="36" t="str">
        <x:f>IF(B144="","",IF(E144="","Missing due date",IF(I144&lt;=0,"Credit/zero",IF(E144&gt;=$B$3,"Current",IF(J144&lt;=30,"1-30",IF(J144&lt;=60,"31-60",IF(J144&lt;=90,"61-90","90+")))))))</x:f>
      </x:c>
      <x:c r="L144" s="60" t="str">
        <x:f>IF(B144="","","Open")</x:f>
      </x:c>
      <x:c r="M144" s="36" t="str">
        <x:f>IF(B144="","",IF(L144="Hold","Hold",IF(L144="Disputed","Investigate",IF(I144&lt;=0,"Correct",IF(K144="90+","Investigate",IF(K144="61-90","Escalate",IF(K144="31-60","Review",IF(K144="1-30","Pay now",IF(K144="Current","Schedule","Review")))))))))</x:f>
      </x:c>
      <x:c r="N144" s="53"/>
      <x:c r="O144" s="53"/>
    </x:row>
    <x:row r="145">
      <x:c r="A145" s="53"/>
      <x:c r="B145" s="53"/>
      <x:c r="C145" s="53"/>
      <x:c r="D145" s="54"/>
      <x:c r="E145" s="54"/>
      <x:c r="F145" s="55"/>
      <x:c r="G145" s="55"/>
      <x:c r="H145" s="55"/>
      <x:c r="I145" s="44" t="str">
        <x:f>IF(B145="","",F145-G145-H145)</x:f>
      </x:c>
      <x:c r="J145" s="48" t="str">
        <x:f>IF(B145="","",IF(E145="","",MAX(0,$B$3-E145)))</x:f>
      </x:c>
      <x:c r="K145" s="36" t="str">
        <x:f>IF(B145="","",IF(E145="","Missing due date",IF(I145&lt;=0,"Credit/zero",IF(E145&gt;=$B$3,"Current",IF(J145&lt;=30,"1-30",IF(J145&lt;=60,"31-60",IF(J145&lt;=90,"61-90","90+")))))))</x:f>
      </x:c>
      <x:c r="L145" s="60" t="str">
        <x:f>IF(B145="","","Open")</x:f>
      </x:c>
      <x:c r="M145" s="36" t="str">
        <x:f>IF(B145="","",IF(L145="Hold","Hold",IF(L145="Disputed","Investigate",IF(I145&lt;=0,"Correct",IF(K145="90+","Investigate",IF(K145="61-90","Escalate",IF(K145="31-60","Review",IF(K145="1-30","Pay now",IF(K145="Current","Schedule","Review")))))))))</x:f>
      </x:c>
      <x:c r="N145" s="53"/>
      <x:c r="O145" s="53"/>
    </x:row>
    <x:row r="146">
      <x:c r="A146" s="53"/>
      <x:c r="B146" s="53"/>
      <x:c r="C146" s="53"/>
      <x:c r="D146" s="54"/>
      <x:c r="E146" s="54"/>
      <x:c r="F146" s="55"/>
      <x:c r="G146" s="55"/>
      <x:c r="H146" s="55"/>
      <x:c r="I146" s="44" t="str">
        <x:f>IF(B146="","",F146-G146-H146)</x:f>
      </x:c>
      <x:c r="J146" s="48" t="str">
        <x:f>IF(B146="","",IF(E146="","",MAX(0,$B$3-E146)))</x:f>
      </x:c>
      <x:c r="K146" s="36" t="str">
        <x:f>IF(B146="","",IF(E146="","Missing due date",IF(I146&lt;=0,"Credit/zero",IF(E146&gt;=$B$3,"Current",IF(J146&lt;=30,"1-30",IF(J146&lt;=60,"31-60",IF(J146&lt;=90,"61-90","90+")))))))</x:f>
      </x:c>
      <x:c r="L146" s="60" t="str">
        <x:f>IF(B146="","","Open")</x:f>
      </x:c>
      <x:c r="M146" s="36" t="str">
        <x:f>IF(B146="","",IF(L146="Hold","Hold",IF(L146="Disputed","Investigate",IF(I146&lt;=0,"Correct",IF(K146="90+","Investigate",IF(K146="61-90","Escalate",IF(K146="31-60","Review",IF(K146="1-30","Pay now",IF(K146="Current","Schedule","Review")))))))))</x:f>
      </x:c>
      <x:c r="N146" s="53"/>
      <x:c r="O146" s="53"/>
    </x:row>
    <x:row r="147">
      <x:c r="A147" s="53"/>
      <x:c r="B147" s="53"/>
      <x:c r="C147" s="53"/>
      <x:c r="D147" s="54"/>
      <x:c r="E147" s="54"/>
      <x:c r="F147" s="55"/>
      <x:c r="G147" s="55"/>
      <x:c r="H147" s="55"/>
      <x:c r="I147" s="44" t="str">
        <x:f>IF(B147="","",F147-G147-H147)</x:f>
      </x:c>
      <x:c r="J147" s="48" t="str">
        <x:f>IF(B147="","",IF(E147="","",MAX(0,$B$3-E147)))</x:f>
      </x:c>
      <x:c r="K147" s="36" t="str">
        <x:f>IF(B147="","",IF(E147="","Missing due date",IF(I147&lt;=0,"Credit/zero",IF(E147&gt;=$B$3,"Current",IF(J147&lt;=30,"1-30",IF(J147&lt;=60,"31-60",IF(J147&lt;=90,"61-90","90+")))))))</x:f>
      </x:c>
      <x:c r="L147" s="60" t="str">
        <x:f>IF(B147="","","Open")</x:f>
      </x:c>
      <x:c r="M147" s="36" t="str">
        <x:f>IF(B147="","",IF(L147="Hold","Hold",IF(L147="Disputed","Investigate",IF(I147&lt;=0,"Correct",IF(K147="90+","Investigate",IF(K147="61-90","Escalate",IF(K147="31-60","Review",IF(K147="1-30","Pay now",IF(K147="Current","Schedule","Review")))))))))</x:f>
      </x:c>
      <x:c r="N147" s="53"/>
      <x:c r="O147" s="53"/>
    </x:row>
    <x:row r="148">
      <x:c r="A148" s="53"/>
      <x:c r="B148" s="53"/>
      <x:c r="C148" s="53"/>
      <x:c r="D148" s="54"/>
      <x:c r="E148" s="54"/>
      <x:c r="F148" s="55"/>
      <x:c r="G148" s="55"/>
      <x:c r="H148" s="55"/>
      <x:c r="I148" s="44" t="str">
        <x:f>IF(B148="","",F148-G148-H148)</x:f>
      </x:c>
      <x:c r="J148" s="48" t="str">
        <x:f>IF(B148="","",IF(E148="","",MAX(0,$B$3-E148)))</x:f>
      </x:c>
      <x:c r="K148" s="36" t="str">
        <x:f>IF(B148="","",IF(E148="","Missing due date",IF(I148&lt;=0,"Credit/zero",IF(E148&gt;=$B$3,"Current",IF(J148&lt;=30,"1-30",IF(J148&lt;=60,"31-60",IF(J148&lt;=90,"61-90","90+")))))))</x:f>
      </x:c>
      <x:c r="L148" s="60" t="str">
        <x:f>IF(B148="","","Open")</x:f>
      </x:c>
      <x:c r="M148" s="36" t="str">
        <x:f>IF(B148="","",IF(L148="Hold","Hold",IF(L148="Disputed","Investigate",IF(I148&lt;=0,"Correct",IF(K148="90+","Investigate",IF(K148="61-90","Escalate",IF(K148="31-60","Review",IF(K148="1-30","Pay now",IF(K148="Current","Schedule","Review")))))))))</x:f>
      </x:c>
      <x:c r="N148" s="53"/>
      <x:c r="O148" s="53"/>
    </x:row>
    <x:row r="149">
      <x:c r="A149" s="53"/>
      <x:c r="B149" s="53"/>
      <x:c r="C149" s="53"/>
      <x:c r="D149" s="54"/>
      <x:c r="E149" s="54"/>
      <x:c r="F149" s="55"/>
      <x:c r="G149" s="55"/>
      <x:c r="H149" s="55"/>
      <x:c r="I149" s="44" t="str">
        <x:f>IF(B149="","",F149-G149-H149)</x:f>
      </x:c>
      <x:c r="J149" s="48" t="str">
        <x:f>IF(B149="","",IF(E149="","",MAX(0,$B$3-E149)))</x:f>
      </x:c>
      <x:c r="K149" s="36" t="str">
        <x:f>IF(B149="","",IF(E149="","Missing due date",IF(I149&lt;=0,"Credit/zero",IF(E149&gt;=$B$3,"Current",IF(J149&lt;=30,"1-30",IF(J149&lt;=60,"31-60",IF(J149&lt;=90,"61-90","90+")))))))</x:f>
      </x:c>
      <x:c r="L149" s="60" t="str">
        <x:f>IF(B149="","","Open")</x:f>
      </x:c>
      <x:c r="M149" s="36" t="str">
        <x:f>IF(B149="","",IF(L149="Hold","Hold",IF(L149="Disputed","Investigate",IF(I149&lt;=0,"Correct",IF(K149="90+","Investigate",IF(K149="61-90","Escalate",IF(K149="31-60","Review",IF(K149="1-30","Pay now",IF(K149="Current","Schedule","Review")))))))))</x:f>
      </x:c>
      <x:c r="N149" s="53"/>
      <x:c r="O149" s="53"/>
    </x:row>
    <x:row r="150">
      <x:c r="A150" s="53"/>
      <x:c r="B150" s="53"/>
      <x:c r="C150" s="53"/>
      <x:c r="D150" s="54"/>
      <x:c r="E150" s="54"/>
      <x:c r="F150" s="55"/>
      <x:c r="G150" s="55"/>
      <x:c r="H150" s="55"/>
      <x:c r="I150" s="44" t="str">
        <x:f>IF(B150="","",F150-G150-H150)</x:f>
      </x:c>
      <x:c r="J150" s="48" t="str">
        <x:f>IF(B150="","",IF(E150="","",MAX(0,$B$3-E150)))</x:f>
      </x:c>
      <x:c r="K150" s="36" t="str">
        <x:f>IF(B150="","",IF(E150="","Missing due date",IF(I150&lt;=0,"Credit/zero",IF(E150&gt;=$B$3,"Current",IF(J150&lt;=30,"1-30",IF(J150&lt;=60,"31-60",IF(J150&lt;=90,"61-90","90+")))))))</x:f>
      </x:c>
      <x:c r="L150" s="60" t="str">
        <x:f>IF(B150="","","Open")</x:f>
      </x:c>
      <x:c r="M150" s="36" t="str">
        <x:f>IF(B150="","",IF(L150="Hold","Hold",IF(L150="Disputed","Investigate",IF(I150&lt;=0,"Correct",IF(K150="90+","Investigate",IF(K150="61-90","Escalate",IF(K150="31-60","Review",IF(K150="1-30","Pay now",IF(K150="Current","Schedule","Review")))))))))</x:f>
      </x:c>
      <x:c r="N150" s="53"/>
      <x:c r="O150" s="53"/>
    </x:row>
    <x:row r="151">
      <x:c r="A151" s="53"/>
      <x:c r="B151" s="53"/>
      <x:c r="C151" s="53"/>
      <x:c r="D151" s="54"/>
      <x:c r="E151" s="54"/>
      <x:c r="F151" s="55"/>
      <x:c r="G151" s="55"/>
      <x:c r="H151" s="55"/>
      <x:c r="I151" s="44" t="str">
        <x:f>IF(B151="","",F151-G151-H151)</x:f>
      </x:c>
      <x:c r="J151" s="48" t="str">
        <x:f>IF(B151="","",IF(E151="","",MAX(0,$B$3-E151)))</x:f>
      </x:c>
      <x:c r="K151" s="36" t="str">
        <x:f>IF(B151="","",IF(E151="","Missing due date",IF(I151&lt;=0,"Credit/zero",IF(E151&gt;=$B$3,"Current",IF(J151&lt;=30,"1-30",IF(J151&lt;=60,"31-60",IF(J151&lt;=90,"61-90","90+")))))))</x:f>
      </x:c>
      <x:c r="L151" s="60" t="str">
        <x:f>IF(B151="","","Open")</x:f>
      </x:c>
      <x:c r="M151" s="36" t="str">
        <x:f>IF(B151="","",IF(L151="Hold","Hold",IF(L151="Disputed","Investigate",IF(I151&lt;=0,"Correct",IF(K151="90+","Investigate",IF(K151="61-90","Escalate",IF(K151="31-60","Review",IF(K151="1-30","Pay now",IF(K151="Current","Schedule","Review")))))))))</x:f>
      </x:c>
      <x:c r="N151" s="53"/>
      <x:c r="O151" s="53"/>
    </x:row>
    <x:row r="152">
      <x:c r="A152" s="53"/>
      <x:c r="B152" s="53"/>
      <x:c r="C152" s="53"/>
      <x:c r="D152" s="54"/>
      <x:c r="E152" s="54"/>
      <x:c r="F152" s="55"/>
      <x:c r="G152" s="55"/>
      <x:c r="H152" s="55"/>
      <x:c r="I152" s="44" t="str">
        <x:f>IF(B152="","",F152-G152-H152)</x:f>
      </x:c>
      <x:c r="J152" s="48" t="str">
        <x:f>IF(B152="","",IF(E152="","",MAX(0,$B$3-E152)))</x:f>
      </x:c>
      <x:c r="K152" s="36" t="str">
        <x:f>IF(B152="","",IF(E152="","Missing due date",IF(I152&lt;=0,"Credit/zero",IF(E152&gt;=$B$3,"Current",IF(J152&lt;=30,"1-30",IF(J152&lt;=60,"31-60",IF(J152&lt;=90,"61-90","90+")))))))</x:f>
      </x:c>
      <x:c r="L152" s="60" t="str">
        <x:f>IF(B152="","","Open")</x:f>
      </x:c>
      <x:c r="M152" s="36" t="str">
        <x:f>IF(B152="","",IF(L152="Hold","Hold",IF(L152="Disputed","Investigate",IF(I152&lt;=0,"Correct",IF(K152="90+","Investigate",IF(K152="61-90","Escalate",IF(K152="31-60","Review",IF(K152="1-30","Pay now",IF(K152="Current","Schedule","Review")))))))))</x:f>
      </x:c>
      <x:c r="N152" s="53"/>
      <x:c r="O152" s="53"/>
    </x:row>
    <x:row r="153">
      <x:c r="A153" s="53"/>
      <x:c r="B153" s="53"/>
      <x:c r="C153" s="53"/>
      <x:c r="D153" s="54"/>
      <x:c r="E153" s="54"/>
      <x:c r="F153" s="55"/>
      <x:c r="G153" s="55"/>
      <x:c r="H153" s="55"/>
      <x:c r="I153" s="44" t="str">
        <x:f>IF(B153="","",F153-G153-H153)</x:f>
      </x:c>
      <x:c r="J153" s="48" t="str">
        <x:f>IF(B153="","",IF(E153="","",MAX(0,$B$3-E153)))</x:f>
      </x:c>
      <x:c r="K153" s="36" t="str">
        <x:f>IF(B153="","",IF(E153="","Missing due date",IF(I153&lt;=0,"Credit/zero",IF(E153&gt;=$B$3,"Current",IF(J153&lt;=30,"1-30",IF(J153&lt;=60,"31-60",IF(J153&lt;=90,"61-90","90+")))))))</x:f>
      </x:c>
      <x:c r="L153" s="60" t="str">
        <x:f>IF(B153="","","Open")</x:f>
      </x:c>
      <x:c r="M153" s="36" t="str">
        <x:f>IF(B153="","",IF(L153="Hold","Hold",IF(L153="Disputed","Investigate",IF(I153&lt;=0,"Correct",IF(K153="90+","Investigate",IF(K153="61-90","Escalate",IF(K153="31-60","Review",IF(K153="1-30","Pay now",IF(K153="Current","Schedule","Review")))))))))</x:f>
      </x:c>
      <x:c r="N153" s="53"/>
      <x:c r="O153" s="53"/>
    </x:row>
    <x:row r="154">
      <x:c r="A154" s="53"/>
      <x:c r="B154" s="53"/>
      <x:c r="C154" s="53"/>
      <x:c r="D154" s="54"/>
      <x:c r="E154" s="54"/>
      <x:c r="F154" s="55"/>
      <x:c r="G154" s="55"/>
      <x:c r="H154" s="55"/>
      <x:c r="I154" s="44" t="str">
        <x:f>IF(B154="","",F154-G154-H154)</x:f>
      </x:c>
      <x:c r="J154" s="48" t="str">
        <x:f>IF(B154="","",IF(E154="","",MAX(0,$B$3-E154)))</x:f>
      </x:c>
      <x:c r="K154" s="36" t="str">
        <x:f>IF(B154="","",IF(E154="","Missing due date",IF(I154&lt;=0,"Credit/zero",IF(E154&gt;=$B$3,"Current",IF(J154&lt;=30,"1-30",IF(J154&lt;=60,"31-60",IF(J154&lt;=90,"61-90","90+")))))))</x:f>
      </x:c>
      <x:c r="L154" s="60" t="str">
        <x:f>IF(B154="","","Open")</x:f>
      </x:c>
      <x:c r="M154" s="36" t="str">
        <x:f>IF(B154="","",IF(L154="Hold","Hold",IF(L154="Disputed","Investigate",IF(I154&lt;=0,"Correct",IF(K154="90+","Investigate",IF(K154="61-90","Escalate",IF(K154="31-60","Review",IF(K154="1-30","Pay now",IF(K154="Current","Schedule","Review")))))))))</x:f>
      </x:c>
      <x:c r="N154" s="53"/>
      <x:c r="O154" s="53"/>
    </x:row>
    <x:row r="155">
      <x:c r="A155" s="53"/>
      <x:c r="B155" s="53"/>
      <x:c r="C155" s="53"/>
      <x:c r="D155" s="54"/>
      <x:c r="E155" s="54"/>
      <x:c r="F155" s="55"/>
      <x:c r="G155" s="55"/>
      <x:c r="H155" s="55"/>
      <x:c r="I155" s="44" t="str">
        <x:f>IF(B155="","",F155-G155-H155)</x:f>
      </x:c>
      <x:c r="J155" s="48" t="str">
        <x:f>IF(B155="","",IF(E155="","",MAX(0,$B$3-E155)))</x:f>
      </x:c>
      <x:c r="K155" s="36" t="str">
        <x:f>IF(B155="","",IF(E155="","Missing due date",IF(I155&lt;=0,"Credit/zero",IF(E155&gt;=$B$3,"Current",IF(J155&lt;=30,"1-30",IF(J155&lt;=60,"31-60",IF(J155&lt;=90,"61-90","90+")))))))</x:f>
      </x:c>
      <x:c r="L155" s="60" t="str">
        <x:f>IF(B155="","","Open")</x:f>
      </x:c>
      <x:c r="M155" s="36" t="str">
        <x:f>IF(B155="","",IF(L155="Hold","Hold",IF(L155="Disputed","Investigate",IF(I155&lt;=0,"Correct",IF(K155="90+","Investigate",IF(K155="61-90","Escalate",IF(K155="31-60","Review",IF(K155="1-30","Pay now",IF(K155="Current","Schedule","Review")))))))))</x:f>
      </x:c>
      <x:c r="N155" s="53"/>
      <x:c r="O155" s="53"/>
    </x:row>
    <x:row r="156">
      <x:c r="A156" s="53"/>
      <x:c r="B156" s="53"/>
      <x:c r="C156" s="53"/>
      <x:c r="D156" s="54"/>
      <x:c r="E156" s="54"/>
      <x:c r="F156" s="55"/>
      <x:c r="G156" s="55"/>
      <x:c r="H156" s="55"/>
      <x:c r="I156" s="44" t="str">
        <x:f>IF(B156="","",F156-G156-H156)</x:f>
      </x:c>
      <x:c r="J156" s="48" t="str">
        <x:f>IF(B156="","",IF(E156="","",MAX(0,$B$3-E156)))</x:f>
      </x:c>
      <x:c r="K156" s="36" t="str">
        <x:f>IF(B156="","",IF(E156="","Missing due date",IF(I156&lt;=0,"Credit/zero",IF(E156&gt;=$B$3,"Current",IF(J156&lt;=30,"1-30",IF(J156&lt;=60,"31-60",IF(J156&lt;=90,"61-90","90+")))))))</x:f>
      </x:c>
      <x:c r="L156" s="60" t="str">
        <x:f>IF(B156="","","Open")</x:f>
      </x:c>
      <x:c r="M156" s="36" t="str">
        <x:f>IF(B156="","",IF(L156="Hold","Hold",IF(L156="Disputed","Investigate",IF(I156&lt;=0,"Correct",IF(K156="90+","Investigate",IF(K156="61-90","Escalate",IF(K156="31-60","Review",IF(K156="1-30","Pay now",IF(K156="Current","Schedule","Review")))))))))</x:f>
      </x:c>
      <x:c r="N156" s="53"/>
      <x:c r="O156" s="53"/>
    </x:row>
    <x:row r="157">
      <x:c r="A157" s="53"/>
      <x:c r="B157" s="53"/>
      <x:c r="C157" s="53"/>
      <x:c r="D157" s="54"/>
      <x:c r="E157" s="54"/>
      <x:c r="F157" s="55"/>
      <x:c r="G157" s="55"/>
      <x:c r="H157" s="55"/>
      <x:c r="I157" s="44" t="str">
        <x:f>IF(B157="","",F157-G157-H157)</x:f>
      </x:c>
      <x:c r="J157" s="48" t="str">
        <x:f>IF(B157="","",IF(E157="","",MAX(0,$B$3-E157)))</x:f>
      </x:c>
      <x:c r="K157" s="36" t="str">
        <x:f>IF(B157="","",IF(E157="","Missing due date",IF(I157&lt;=0,"Credit/zero",IF(E157&gt;=$B$3,"Current",IF(J157&lt;=30,"1-30",IF(J157&lt;=60,"31-60",IF(J157&lt;=90,"61-90","90+")))))))</x:f>
      </x:c>
      <x:c r="L157" s="60" t="str">
        <x:f>IF(B157="","","Open")</x:f>
      </x:c>
      <x:c r="M157" s="36" t="str">
        <x:f>IF(B157="","",IF(L157="Hold","Hold",IF(L157="Disputed","Investigate",IF(I157&lt;=0,"Correct",IF(K157="90+","Investigate",IF(K157="61-90","Escalate",IF(K157="31-60","Review",IF(K157="1-30","Pay now",IF(K157="Current","Schedule","Review")))))))))</x:f>
      </x:c>
      <x:c r="N157" s="53"/>
      <x:c r="O157" s="53"/>
    </x:row>
    <x:row r="158">
      <x:c r="A158" s="53"/>
      <x:c r="B158" s="53"/>
      <x:c r="C158" s="53"/>
      <x:c r="D158" s="54"/>
      <x:c r="E158" s="54"/>
      <x:c r="F158" s="55"/>
      <x:c r="G158" s="55"/>
      <x:c r="H158" s="55"/>
      <x:c r="I158" s="44" t="str">
        <x:f>IF(B158="","",F158-G158-H158)</x:f>
      </x:c>
      <x:c r="J158" s="48" t="str">
        <x:f>IF(B158="","",IF(E158="","",MAX(0,$B$3-E158)))</x:f>
      </x:c>
      <x:c r="K158" s="36" t="str">
        <x:f>IF(B158="","",IF(E158="","Missing due date",IF(I158&lt;=0,"Credit/zero",IF(E158&gt;=$B$3,"Current",IF(J158&lt;=30,"1-30",IF(J158&lt;=60,"31-60",IF(J158&lt;=90,"61-90","90+")))))))</x:f>
      </x:c>
      <x:c r="L158" s="60" t="str">
        <x:f>IF(B158="","","Open")</x:f>
      </x:c>
      <x:c r="M158" s="36" t="str">
        <x:f>IF(B158="","",IF(L158="Hold","Hold",IF(L158="Disputed","Investigate",IF(I158&lt;=0,"Correct",IF(K158="90+","Investigate",IF(K158="61-90","Escalate",IF(K158="31-60","Review",IF(K158="1-30","Pay now",IF(K158="Current","Schedule","Review")))))))))</x:f>
      </x:c>
      <x:c r="N158" s="53"/>
      <x:c r="O158" s="53"/>
    </x:row>
    <x:row r="159">
      <x:c r="A159" s="53"/>
      <x:c r="B159" s="53"/>
      <x:c r="C159" s="53"/>
      <x:c r="D159" s="54"/>
      <x:c r="E159" s="54"/>
      <x:c r="F159" s="55"/>
      <x:c r="G159" s="55"/>
      <x:c r="H159" s="55"/>
      <x:c r="I159" s="44" t="str">
        <x:f>IF(B159="","",F159-G159-H159)</x:f>
      </x:c>
      <x:c r="J159" s="48" t="str">
        <x:f>IF(B159="","",IF(E159="","",MAX(0,$B$3-E159)))</x:f>
      </x:c>
      <x:c r="K159" s="36" t="str">
        <x:f>IF(B159="","",IF(E159="","Missing due date",IF(I159&lt;=0,"Credit/zero",IF(E159&gt;=$B$3,"Current",IF(J159&lt;=30,"1-30",IF(J159&lt;=60,"31-60",IF(J159&lt;=90,"61-90","90+")))))))</x:f>
      </x:c>
      <x:c r="L159" s="60" t="str">
        <x:f>IF(B159="","","Open")</x:f>
      </x:c>
      <x:c r="M159" s="36" t="str">
        <x:f>IF(B159="","",IF(L159="Hold","Hold",IF(L159="Disputed","Investigate",IF(I159&lt;=0,"Correct",IF(K159="90+","Investigate",IF(K159="61-90","Escalate",IF(K159="31-60","Review",IF(K159="1-30","Pay now",IF(K159="Current","Schedule","Review")))))))))</x:f>
      </x:c>
      <x:c r="N159" s="53"/>
      <x:c r="O159" s="53"/>
    </x:row>
    <x:row r="160">
      <x:c r="A160" s="53"/>
      <x:c r="B160" s="53"/>
      <x:c r="C160" s="53"/>
      <x:c r="D160" s="54"/>
      <x:c r="E160" s="54"/>
      <x:c r="F160" s="55"/>
      <x:c r="G160" s="55"/>
      <x:c r="H160" s="55"/>
      <x:c r="I160" s="44" t="str">
        <x:f>IF(B160="","",F160-G160-H160)</x:f>
      </x:c>
      <x:c r="J160" s="48" t="str">
        <x:f>IF(B160="","",IF(E160="","",MAX(0,$B$3-E160)))</x:f>
      </x:c>
      <x:c r="K160" s="36" t="str">
        <x:f>IF(B160="","",IF(E160="","Missing due date",IF(I160&lt;=0,"Credit/zero",IF(E160&gt;=$B$3,"Current",IF(J160&lt;=30,"1-30",IF(J160&lt;=60,"31-60",IF(J160&lt;=90,"61-90","90+")))))))</x:f>
      </x:c>
      <x:c r="L160" s="60" t="str">
        <x:f>IF(B160="","","Open")</x:f>
      </x:c>
      <x:c r="M160" s="36" t="str">
        <x:f>IF(B160="","",IF(L160="Hold","Hold",IF(L160="Disputed","Investigate",IF(I160&lt;=0,"Correct",IF(K160="90+","Investigate",IF(K160="61-90","Escalate",IF(K160="31-60","Review",IF(K160="1-30","Pay now",IF(K160="Current","Schedule","Review")))))))))</x:f>
      </x:c>
      <x:c r="N160" s="53"/>
      <x:c r="O160" s="53"/>
    </x:row>
    <x:row r="161">
      <x:c r="A161" s="53"/>
      <x:c r="B161" s="53"/>
      <x:c r="C161" s="53"/>
      <x:c r="D161" s="54"/>
      <x:c r="E161" s="54"/>
      <x:c r="F161" s="55"/>
      <x:c r="G161" s="55"/>
      <x:c r="H161" s="55"/>
      <x:c r="I161" s="44" t="str">
        <x:f>IF(B161="","",F161-G161-H161)</x:f>
      </x:c>
      <x:c r="J161" s="48" t="str">
        <x:f>IF(B161="","",IF(E161="","",MAX(0,$B$3-E161)))</x:f>
      </x:c>
      <x:c r="K161" s="36" t="str">
        <x:f>IF(B161="","",IF(E161="","Missing due date",IF(I161&lt;=0,"Credit/zero",IF(E161&gt;=$B$3,"Current",IF(J161&lt;=30,"1-30",IF(J161&lt;=60,"31-60",IF(J161&lt;=90,"61-90","90+")))))))</x:f>
      </x:c>
      <x:c r="L161" s="60" t="str">
        <x:f>IF(B161="","","Open")</x:f>
      </x:c>
      <x:c r="M161" s="36" t="str">
        <x:f>IF(B161="","",IF(L161="Hold","Hold",IF(L161="Disputed","Investigate",IF(I161&lt;=0,"Correct",IF(K161="90+","Investigate",IF(K161="61-90","Escalate",IF(K161="31-60","Review",IF(K161="1-30","Pay now",IF(K161="Current","Schedule","Review")))))))))</x:f>
      </x:c>
      <x:c r="N161" s="53"/>
      <x:c r="O161" s="53"/>
    </x:row>
    <x:row r="162">
      <x:c r="A162" s="53"/>
      <x:c r="B162" s="53"/>
      <x:c r="C162" s="53"/>
      <x:c r="D162" s="54"/>
      <x:c r="E162" s="54"/>
      <x:c r="F162" s="55"/>
      <x:c r="G162" s="55"/>
      <x:c r="H162" s="55"/>
      <x:c r="I162" s="44" t="str">
        <x:f>IF(B162="","",F162-G162-H162)</x:f>
      </x:c>
      <x:c r="J162" s="48" t="str">
        <x:f>IF(B162="","",IF(E162="","",MAX(0,$B$3-E162)))</x:f>
      </x:c>
      <x:c r="K162" s="36" t="str">
        <x:f>IF(B162="","",IF(E162="","Missing due date",IF(I162&lt;=0,"Credit/zero",IF(E162&gt;=$B$3,"Current",IF(J162&lt;=30,"1-30",IF(J162&lt;=60,"31-60",IF(J162&lt;=90,"61-90","90+")))))))</x:f>
      </x:c>
      <x:c r="L162" s="60" t="str">
        <x:f>IF(B162="","","Open")</x:f>
      </x:c>
      <x:c r="M162" s="36" t="str">
        <x:f>IF(B162="","",IF(L162="Hold","Hold",IF(L162="Disputed","Investigate",IF(I162&lt;=0,"Correct",IF(K162="90+","Investigate",IF(K162="61-90","Escalate",IF(K162="31-60","Review",IF(K162="1-30","Pay now",IF(K162="Current","Schedule","Review")))))))))</x:f>
      </x:c>
      <x:c r="N162" s="53"/>
      <x:c r="O162" s="53"/>
    </x:row>
    <x:row r="163">
      <x:c r="A163" s="53"/>
      <x:c r="B163" s="53"/>
      <x:c r="C163" s="53"/>
      <x:c r="D163" s="54"/>
      <x:c r="E163" s="54"/>
      <x:c r="F163" s="55"/>
      <x:c r="G163" s="55"/>
      <x:c r="H163" s="55"/>
      <x:c r="I163" s="44" t="str">
        <x:f>IF(B163="","",F163-G163-H163)</x:f>
      </x:c>
      <x:c r="J163" s="48" t="str">
        <x:f>IF(B163="","",IF(E163="","",MAX(0,$B$3-E163)))</x:f>
      </x:c>
      <x:c r="K163" s="36" t="str">
        <x:f>IF(B163="","",IF(E163="","Missing due date",IF(I163&lt;=0,"Credit/zero",IF(E163&gt;=$B$3,"Current",IF(J163&lt;=30,"1-30",IF(J163&lt;=60,"31-60",IF(J163&lt;=90,"61-90","90+")))))))</x:f>
      </x:c>
      <x:c r="L163" s="60" t="str">
        <x:f>IF(B163="","","Open")</x:f>
      </x:c>
      <x:c r="M163" s="36" t="str">
        <x:f>IF(B163="","",IF(L163="Hold","Hold",IF(L163="Disputed","Investigate",IF(I163&lt;=0,"Correct",IF(K163="90+","Investigate",IF(K163="61-90","Escalate",IF(K163="31-60","Review",IF(K163="1-30","Pay now",IF(K163="Current","Schedule","Review")))))))))</x:f>
      </x:c>
      <x:c r="N163" s="53"/>
      <x:c r="O163" s="53"/>
    </x:row>
    <x:row r="164">
      <x:c r="A164" s="53"/>
      <x:c r="B164" s="53"/>
      <x:c r="C164" s="53"/>
      <x:c r="D164" s="54"/>
      <x:c r="E164" s="54"/>
      <x:c r="F164" s="55"/>
      <x:c r="G164" s="55"/>
      <x:c r="H164" s="55"/>
      <x:c r="I164" s="44" t="str">
        <x:f>IF(B164="","",F164-G164-H164)</x:f>
      </x:c>
      <x:c r="J164" s="48" t="str">
        <x:f>IF(B164="","",IF(E164="","",MAX(0,$B$3-E164)))</x:f>
      </x:c>
      <x:c r="K164" s="36" t="str">
        <x:f>IF(B164="","",IF(E164="","Missing due date",IF(I164&lt;=0,"Credit/zero",IF(E164&gt;=$B$3,"Current",IF(J164&lt;=30,"1-30",IF(J164&lt;=60,"31-60",IF(J164&lt;=90,"61-90","90+")))))))</x:f>
      </x:c>
      <x:c r="L164" s="60" t="str">
        <x:f>IF(B164="","","Open")</x:f>
      </x:c>
      <x:c r="M164" s="36" t="str">
        <x:f>IF(B164="","",IF(L164="Hold","Hold",IF(L164="Disputed","Investigate",IF(I164&lt;=0,"Correct",IF(K164="90+","Investigate",IF(K164="61-90","Escalate",IF(K164="31-60","Review",IF(K164="1-30","Pay now",IF(K164="Current","Schedule","Review")))))))))</x:f>
      </x:c>
      <x:c r="N164" s="53"/>
      <x:c r="O164" s="53"/>
    </x:row>
    <x:row r="165">
      <x:c r="A165" s="53"/>
      <x:c r="B165" s="53"/>
      <x:c r="C165" s="53"/>
      <x:c r="D165" s="54"/>
      <x:c r="E165" s="54"/>
      <x:c r="F165" s="55"/>
      <x:c r="G165" s="55"/>
      <x:c r="H165" s="55"/>
      <x:c r="I165" s="44" t="str">
        <x:f>IF(B165="","",F165-G165-H165)</x:f>
      </x:c>
      <x:c r="J165" s="48" t="str">
        <x:f>IF(B165="","",IF(E165="","",MAX(0,$B$3-E165)))</x:f>
      </x:c>
      <x:c r="K165" s="36" t="str">
        <x:f>IF(B165="","",IF(E165="","Missing due date",IF(I165&lt;=0,"Credit/zero",IF(E165&gt;=$B$3,"Current",IF(J165&lt;=30,"1-30",IF(J165&lt;=60,"31-60",IF(J165&lt;=90,"61-90","90+")))))))</x:f>
      </x:c>
      <x:c r="L165" s="60" t="str">
        <x:f>IF(B165="","","Open")</x:f>
      </x:c>
      <x:c r="M165" s="36" t="str">
        <x:f>IF(B165="","",IF(L165="Hold","Hold",IF(L165="Disputed","Investigate",IF(I165&lt;=0,"Correct",IF(K165="90+","Investigate",IF(K165="61-90","Escalate",IF(K165="31-60","Review",IF(K165="1-30","Pay now",IF(K165="Current","Schedule","Review")))))))))</x:f>
      </x:c>
      <x:c r="N165" s="53"/>
      <x:c r="O165" s="53"/>
    </x:row>
    <x:row r="166">
      <x:c r="A166" s="53"/>
      <x:c r="B166" s="53"/>
      <x:c r="C166" s="53"/>
      <x:c r="D166" s="54"/>
      <x:c r="E166" s="54"/>
      <x:c r="F166" s="55"/>
      <x:c r="G166" s="55"/>
      <x:c r="H166" s="55"/>
      <x:c r="I166" s="44" t="str">
        <x:f>IF(B166="","",F166-G166-H166)</x:f>
      </x:c>
      <x:c r="J166" s="48" t="str">
        <x:f>IF(B166="","",IF(E166="","",MAX(0,$B$3-E166)))</x:f>
      </x:c>
      <x:c r="K166" s="36" t="str">
        <x:f>IF(B166="","",IF(E166="","Missing due date",IF(I166&lt;=0,"Credit/zero",IF(E166&gt;=$B$3,"Current",IF(J166&lt;=30,"1-30",IF(J166&lt;=60,"31-60",IF(J166&lt;=90,"61-90","90+")))))))</x:f>
      </x:c>
      <x:c r="L166" s="60" t="str">
        <x:f>IF(B166="","","Open")</x:f>
      </x:c>
      <x:c r="M166" s="36" t="str">
        <x:f>IF(B166="","",IF(L166="Hold","Hold",IF(L166="Disputed","Investigate",IF(I166&lt;=0,"Correct",IF(K166="90+","Investigate",IF(K166="61-90","Escalate",IF(K166="31-60","Review",IF(K166="1-30","Pay now",IF(K166="Current","Schedule","Review")))))))))</x:f>
      </x:c>
      <x:c r="N166" s="53"/>
      <x:c r="O166" s="53"/>
    </x:row>
    <x:row r="167">
      <x:c r="A167" s="53"/>
      <x:c r="B167" s="53"/>
      <x:c r="C167" s="53"/>
      <x:c r="D167" s="54"/>
      <x:c r="E167" s="54"/>
      <x:c r="F167" s="55"/>
      <x:c r="G167" s="55"/>
      <x:c r="H167" s="55"/>
      <x:c r="I167" s="44" t="str">
        <x:f>IF(B167="","",F167-G167-H167)</x:f>
      </x:c>
      <x:c r="J167" s="48" t="str">
        <x:f>IF(B167="","",IF(E167="","",MAX(0,$B$3-E167)))</x:f>
      </x:c>
      <x:c r="K167" s="36" t="str">
        <x:f>IF(B167="","",IF(E167="","Missing due date",IF(I167&lt;=0,"Credit/zero",IF(E167&gt;=$B$3,"Current",IF(J167&lt;=30,"1-30",IF(J167&lt;=60,"31-60",IF(J167&lt;=90,"61-90","90+")))))))</x:f>
      </x:c>
      <x:c r="L167" s="60" t="str">
        <x:f>IF(B167="","","Open")</x:f>
      </x:c>
      <x:c r="M167" s="36" t="str">
        <x:f>IF(B167="","",IF(L167="Hold","Hold",IF(L167="Disputed","Investigate",IF(I167&lt;=0,"Correct",IF(K167="90+","Investigate",IF(K167="61-90","Escalate",IF(K167="31-60","Review",IF(K167="1-30","Pay now",IF(K167="Current","Schedule","Review")))))))))</x:f>
      </x:c>
      <x:c r="N167" s="53"/>
      <x:c r="O167" s="53"/>
    </x:row>
    <x:row r="168">
      <x:c r="A168" s="53"/>
      <x:c r="B168" s="53"/>
      <x:c r="C168" s="53"/>
      <x:c r="D168" s="54"/>
      <x:c r="E168" s="54"/>
      <x:c r="F168" s="55"/>
      <x:c r="G168" s="55"/>
      <x:c r="H168" s="55"/>
      <x:c r="I168" s="44" t="str">
        <x:f>IF(B168="","",F168-G168-H168)</x:f>
      </x:c>
      <x:c r="J168" s="48" t="str">
        <x:f>IF(B168="","",IF(E168="","",MAX(0,$B$3-E168)))</x:f>
      </x:c>
      <x:c r="K168" s="36" t="str">
        <x:f>IF(B168="","",IF(E168="","Missing due date",IF(I168&lt;=0,"Credit/zero",IF(E168&gt;=$B$3,"Current",IF(J168&lt;=30,"1-30",IF(J168&lt;=60,"31-60",IF(J168&lt;=90,"61-90","90+")))))))</x:f>
      </x:c>
      <x:c r="L168" s="60" t="str">
        <x:f>IF(B168="","","Open")</x:f>
      </x:c>
      <x:c r="M168" s="36" t="str">
        <x:f>IF(B168="","",IF(L168="Hold","Hold",IF(L168="Disputed","Investigate",IF(I168&lt;=0,"Correct",IF(K168="90+","Investigate",IF(K168="61-90","Escalate",IF(K168="31-60","Review",IF(K168="1-30","Pay now",IF(K168="Current","Schedule","Review")))))))))</x:f>
      </x:c>
      <x:c r="N168" s="53"/>
      <x:c r="O168" s="53"/>
    </x:row>
    <x:row r="169">
      <x:c r="A169" s="53"/>
      <x:c r="B169" s="53"/>
      <x:c r="C169" s="53"/>
      <x:c r="D169" s="54"/>
      <x:c r="E169" s="54"/>
      <x:c r="F169" s="55"/>
      <x:c r="G169" s="55"/>
      <x:c r="H169" s="55"/>
      <x:c r="I169" s="44" t="str">
        <x:f>IF(B169="","",F169-G169-H169)</x:f>
      </x:c>
      <x:c r="J169" s="48" t="str">
        <x:f>IF(B169="","",IF(E169="","",MAX(0,$B$3-E169)))</x:f>
      </x:c>
      <x:c r="K169" s="36" t="str">
        <x:f>IF(B169="","",IF(E169="","Missing due date",IF(I169&lt;=0,"Credit/zero",IF(E169&gt;=$B$3,"Current",IF(J169&lt;=30,"1-30",IF(J169&lt;=60,"31-60",IF(J169&lt;=90,"61-90","90+")))))))</x:f>
      </x:c>
      <x:c r="L169" s="60" t="str">
        <x:f>IF(B169="","","Open")</x:f>
      </x:c>
      <x:c r="M169" s="36" t="str">
        <x:f>IF(B169="","",IF(L169="Hold","Hold",IF(L169="Disputed","Investigate",IF(I169&lt;=0,"Correct",IF(K169="90+","Investigate",IF(K169="61-90","Escalate",IF(K169="31-60","Review",IF(K169="1-30","Pay now",IF(K169="Current","Schedule","Review")))))))))</x:f>
      </x:c>
      <x:c r="N169" s="53"/>
      <x:c r="O169" s="53"/>
    </x:row>
    <x:row r="170">
      <x:c r="A170" s="53"/>
      <x:c r="B170" s="53"/>
      <x:c r="C170" s="53"/>
      <x:c r="D170" s="54"/>
      <x:c r="E170" s="54"/>
      <x:c r="F170" s="55"/>
      <x:c r="G170" s="55"/>
      <x:c r="H170" s="55"/>
      <x:c r="I170" s="44" t="str">
        <x:f>IF(B170="","",F170-G170-H170)</x:f>
      </x:c>
      <x:c r="J170" s="48" t="str">
        <x:f>IF(B170="","",IF(E170="","",MAX(0,$B$3-E170)))</x:f>
      </x:c>
      <x:c r="K170" s="36" t="str">
        <x:f>IF(B170="","",IF(E170="","Missing due date",IF(I170&lt;=0,"Credit/zero",IF(E170&gt;=$B$3,"Current",IF(J170&lt;=30,"1-30",IF(J170&lt;=60,"31-60",IF(J170&lt;=90,"61-90","90+")))))))</x:f>
      </x:c>
      <x:c r="L170" s="60" t="str">
        <x:f>IF(B170="","","Open")</x:f>
      </x:c>
      <x:c r="M170" s="36" t="str">
        <x:f>IF(B170="","",IF(L170="Hold","Hold",IF(L170="Disputed","Investigate",IF(I170&lt;=0,"Correct",IF(K170="90+","Investigate",IF(K170="61-90","Escalate",IF(K170="31-60","Review",IF(K170="1-30","Pay now",IF(K170="Current","Schedule","Review")))))))))</x:f>
      </x:c>
      <x:c r="N170" s="53"/>
      <x:c r="O170" s="53"/>
    </x:row>
    <x:row r="171">
      <x:c r="A171" s="53"/>
      <x:c r="B171" s="53"/>
      <x:c r="C171" s="53"/>
      <x:c r="D171" s="54"/>
      <x:c r="E171" s="54"/>
      <x:c r="F171" s="55"/>
      <x:c r="G171" s="55"/>
      <x:c r="H171" s="55"/>
      <x:c r="I171" s="44" t="str">
        <x:f>IF(B171="","",F171-G171-H171)</x:f>
      </x:c>
      <x:c r="J171" s="48" t="str">
        <x:f>IF(B171="","",IF(E171="","",MAX(0,$B$3-E171)))</x:f>
      </x:c>
      <x:c r="K171" s="36" t="str">
        <x:f>IF(B171="","",IF(E171="","Missing due date",IF(I171&lt;=0,"Credit/zero",IF(E171&gt;=$B$3,"Current",IF(J171&lt;=30,"1-30",IF(J171&lt;=60,"31-60",IF(J171&lt;=90,"61-90","90+")))))))</x:f>
      </x:c>
      <x:c r="L171" s="60" t="str">
        <x:f>IF(B171="","","Open")</x:f>
      </x:c>
      <x:c r="M171" s="36" t="str">
        <x:f>IF(B171="","",IF(L171="Hold","Hold",IF(L171="Disputed","Investigate",IF(I171&lt;=0,"Correct",IF(K171="90+","Investigate",IF(K171="61-90","Escalate",IF(K171="31-60","Review",IF(K171="1-30","Pay now",IF(K171="Current","Schedule","Review")))))))))</x:f>
      </x:c>
      <x:c r="N171" s="53"/>
      <x:c r="O171" s="53"/>
    </x:row>
    <x:row r="172">
      <x:c r="A172" s="53"/>
      <x:c r="B172" s="53"/>
      <x:c r="C172" s="53"/>
      <x:c r="D172" s="54"/>
      <x:c r="E172" s="54"/>
      <x:c r="F172" s="55"/>
      <x:c r="G172" s="55"/>
      <x:c r="H172" s="55"/>
      <x:c r="I172" s="44" t="str">
        <x:f>IF(B172="","",F172-G172-H172)</x:f>
      </x:c>
      <x:c r="J172" s="48" t="str">
        <x:f>IF(B172="","",IF(E172="","",MAX(0,$B$3-E172)))</x:f>
      </x:c>
      <x:c r="K172" s="36" t="str">
        <x:f>IF(B172="","",IF(E172="","Missing due date",IF(I172&lt;=0,"Credit/zero",IF(E172&gt;=$B$3,"Current",IF(J172&lt;=30,"1-30",IF(J172&lt;=60,"31-60",IF(J172&lt;=90,"61-90","90+")))))))</x:f>
      </x:c>
      <x:c r="L172" s="60" t="str">
        <x:f>IF(B172="","","Open")</x:f>
      </x:c>
      <x:c r="M172" s="36" t="str">
        <x:f>IF(B172="","",IF(L172="Hold","Hold",IF(L172="Disputed","Investigate",IF(I172&lt;=0,"Correct",IF(K172="90+","Investigate",IF(K172="61-90","Escalate",IF(K172="31-60","Review",IF(K172="1-30","Pay now",IF(K172="Current","Schedule","Review")))))))))</x:f>
      </x:c>
      <x:c r="N172" s="53"/>
      <x:c r="O172" s="53"/>
    </x:row>
    <x:row r="173">
      <x:c r="A173" s="53"/>
      <x:c r="B173" s="53"/>
      <x:c r="C173" s="53"/>
      <x:c r="D173" s="54"/>
      <x:c r="E173" s="54"/>
      <x:c r="F173" s="55"/>
      <x:c r="G173" s="55"/>
      <x:c r="H173" s="55"/>
      <x:c r="I173" s="44" t="str">
        <x:f>IF(B173="","",F173-G173-H173)</x:f>
      </x:c>
      <x:c r="J173" s="48" t="str">
        <x:f>IF(B173="","",IF(E173="","",MAX(0,$B$3-E173)))</x:f>
      </x:c>
      <x:c r="K173" s="36" t="str">
        <x:f>IF(B173="","",IF(E173="","Missing due date",IF(I173&lt;=0,"Credit/zero",IF(E173&gt;=$B$3,"Current",IF(J173&lt;=30,"1-30",IF(J173&lt;=60,"31-60",IF(J173&lt;=90,"61-90","90+")))))))</x:f>
      </x:c>
      <x:c r="L173" s="60" t="str">
        <x:f>IF(B173="","","Open")</x:f>
      </x:c>
      <x:c r="M173" s="36" t="str">
        <x:f>IF(B173="","",IF(L173="Hold","Hold",IF(L173="Disputed","Investigate",IF(I173&lt;=0,"Correct",IF(K173="90+","Investigate",IF(K173="61-90","Escalate",IF(K173="31-60","Review",IF(K173="1-30","Pay now",IF(K173="Current","Schedule","Review")))))))))</x:f>
      </x:c>
      <x:c r="N173" s="53"/>
      <x:c r="O173" s="53"/>
    </x:row>
    <x:row r="174">
      <x:c r="A174" s="53"/>
      <x:c r="B174" s="53"/>
      <x:c r="C174" s="53"/>
      <x:c r="D174" s="54"/>
      <x:c r="E174" s="54"/>
      <x:c r="F174" s="55"/>
      <x:c r="G174" s="55"/>
      <x:c r="H174" s="55"/>
      <x:c r="I174" s="44" t="str">
        <x:f>IF(B174="","",F174-G174-H174)</x:f>
      </x:c>
      <x:c r="J174" s="48" t="str">
        <x:f>IF(B174="","",IF(E174="","",MAX(0,$B$3-E174)))</x:f>
      </x:c>
      <x:c r="K174" s="36" t="str">
        <x:f>IF(B174="","",IF(E174="","Missing due date",IF(I174&lt;=0,"Credit/zero",IF(E174&gt;=$B$3,"Current",IF(J174&lt;=30,"1-30",IF(J174&lt;=60,"31-60",IF(J174&lt;=90,"61-90","90+")))))))</x:f>
      </x:c>
      <x:c r="L174" s="60" t="str">
        <x:f>IF(B174="","","Open")</x:f>
      </x:c>
      <x:c r="M174" s="36" t="str">
        <x:f>IF(B174="","",IF(L174="Hold","Hold",IF(L174="Disputed","Investigate",IF(I174&lt;=0,"Correct",IF(K174="90+","Investigate",IF(K174="61-90","Escalate",IF(K174="31-60","Review",IF(K174="1-30","Pay now",IF(K174="Current","Schedule","Review")))))))))</x:f>
      </x:c>
      <x:c r="N174" s="53"/>
      <x:c r="O174" s="53"/>
    </x:row>
    <x:row r="175">
      <x:c r="A175" s="53"/>
      <x:c r="B175" s="53"/>
      <x:c r="C175" s="53"/>
      <x:c r="D175" s="54"/>
      <x:c r="E175" s="54"/>
      <x:c r="F175" s="55"/>
      <x:c r="G175" s="55"/>
      <x:c r="H175" s="55"/>
      <x:c r="I175" s="44" t="str">
        <x:f>IF(B175="","",F175-G175-H175)</x:f>
      </x:c>
      <x:c r="J175" s="48" t="str">
        <x:f>IF(B175="","",IF(E175="","",MAX(0,$B$3-E175)))</x:f>
      </x:c>
      <x:c r="K175" s="36" t="str">
        <x:f>IF(B175="","",IF(E175="","Missing due date",IF(I175&lt;=0,"Credit/zero",IF(E175&gt;=$B$3,"Current",IF(J175&lt;=30,"1-30",IF(J175&lt;=60,"31-60",IF(J175&lt;=90,"61-90","90+")))))))</x:f>
      </x:c>
      <x:c r="L175" s="60" t="str">
        <x:f>IF(B175="","","Open")</x:f>
      </x:c>
      <x:c r="M175" s="36" t="str">
        <x:f>IF(B175="","",IF(L175="Hold","Hold",IF(L175="Disputed","Investigate",IF(I175&lt;=0,"Correct",IF(K175="90+","Investigate",IF(K175="61-90","Escalate",IF(K175="31-60","Review",IF(K175="1-30","Pay now",IF(K175="Current","Schedule","Review")))))))))</x:f>
      </x:c>
      <x:c r="N175" s="53"/>
      <x:c r="O175" s="53"/>
    </x:row>
    <x:row r="176">
      <x:c r="A176" s="53"/>
      <x:c r="B176" s="53"/>
      <x:c r="C176" s="53"/>
      <x:c r="D176" s="54"/>
      <x:c r="E176" s="54"/>
      <x:c r="F176" s="55"/>
      <x:c r="G176" s="55"/>
      <x:c r="H176" s="55"/>
      <x:c r="I176" s="44" t="str">
        <x:f>IF(B176="","",F176-G176-H176)</x:f>
      </x:c>
      <x:c r="J176" s="48" t="str">
        <x:f>IF(B176="","",IF(E176="","",MAX(0,$B$3-E176)))</x:f>
      </x:c>
      <x:c r="K176" s="36" t="str">
        <x:f>IF(B176="","",IF(E176="","Missing due date",IF(I176&lt;=0,"Credit/zero",IF(E176&gt;=$B$3,"Current",IF(J176&lt;=30,"1-30",IF(J176&lt;=60,"31-60",IF(J176&lt;=90,"61-90","90+")))))))</x:f>
      </x:c>
      <x:c r="L176" s="60" t="str">
        <x:f>IF(B176="","","Open")</x:f>
      </x:c>
      <x:c r="M176" s="36" t="str">
        <x:f>IF(B176="","",IF(L176="Hold","Hold",IF(L176="Disputed","Investigate",IF(I176&lt;=0,"Correct",IF(K176="90+","Investigate",IF(K176="61-90","Escalate",IF(K176="31-60","Review",IF(K176="1-30","Pay now",IF(K176="Current","Schedule","Review")))))))))</x:f>
      </x:c>
      <x:c r="N176" s="53"/>
      <x:c r="O176" s="53"/>
    </x:row>
    <x:row r="177">
      <x:c r="A177" s="53"/>
      <x:c r="B177" s="53"/>
      <x:c r="C177" s="53"/>
      <x:c r="D177" s="54"/>
      <x:c r="E177" s="54"/>
      <x:c r="F177" s="55"/>
      <x:c r="G177" s="55"/>
      <x:c r="H177" s="55"/>
      <x:c r="I177" s="44" t="str">
        <x:f>IF(B177="","",F177-G177-H177)</x:f>
      </x:c>
      <x:c r="J177" s="48" t="str">
        <x:f>IF(B177="","",IF(E177="","",MAX(0,$B$3-E177)))</x:f>
      </x:c>
      <x:c r="K177" s="36" t="str">
        <x:f>IF(B177="","",IF(E177="","Missing due date",IF(I177&lt;=0,"Credit/zero",IF(E177&gt;=$B$3,"Current",IF(J177&lt;=30,"1-30",IF(J177&lt;=60,"31-60",IF(J177&lt;=90,"61-90","90+")))))))</x:f>
      </x:c>
      <x:c r="L177" s="60" t="str">
        <x:f>IF(B177="","","Open")</x:f>
      </x:c>
      <x:c r="M177" s="36" t="str">
        <x:f>IF(B177="","",IF(L177="Hold","Hold",IF(L177="Disputed","Investigate",IF(I177&lt;=0,"Correct",IF(K177="90+","Investigate",IF(K177="61-90","Escalate",IF(K177="31-60","Review",IF(K177="1-30","Pay now",IF(K177="Current","Schedule","Review")))))))))</x:f>
      </x:c>
      <x:c r="N177" s="53"/>
      <x:c r="O177" s="53"/>
    </x:row>
    <x:row r="178">
      <x:c r="A178" s="53"/>
      <x:c r="B178" s="53"/>
      <x:c r="C178" s="53"/>
      <x:c r="D178" s="54"/>
      <x:c r="E178" s="54"/>
      <x:c r="F178" s="55"/>
      <x:c r="G178" s="55"/>
      <x:c r="H178" s="55"/>
      <x:c r="I178" s="44" t="str">
        <x:f>IF(B178="","",F178-G178-H178)</x:f>
      </x:c>
      <x:c r="J178" s="48" t="str">
        <x:f>IF(B178="","",IF(E178="","",MAX(0,$B$3-E178)))</x:f>
      </x:c>
      <x:c r="K178" s="36" t="str">
        <x:f>IF(B178="","",IF(E178="","Missing due date",IF(I178&lt;=0,"Credit/zero",IF(E178&gt;=$B$3,"Current",IF(J178&lt;=30,"1-30",IF(J178&lt;=60,"31-60",IF(J178&lt;=90,"61-90","90+")))))))</x:f>
      </x:c>
      <x:c r="L178" s="60" t="str">
        <x:f>IF(B178="","","Open")</x:f>
      </x:c>
      <x:c r="M178" s="36" t="str">
        <x:f>IF(B178="","",IF(L178="Hold","Hold",IF(L178="Disputed","Investigate",IF(I178&lt;=0,"Correct",IF(K178="90+","Investigate",IF(K178="61-90","Escalate",IF(K178="31-60","Review",IF(K178="1-30","Pay now",IF(K178="Current","Schedule","Review")))))))))</x:f>
      </x:c>
      <x:c r="N178" s="53"/>
      <x:c r="O178" s="53"/>
    </x:row>
    <x:row r="179">
      <x:c r="A179" s="53"/>
      <x:c r="B179" s="53"/>
      <x:c r="C179" s="53"/>
      <x:c r="D179" s="54"/>
      <x:c r="E179" s="54"/>
      <x:c r="F179" s="55"/>
      <x:c r="G179" s="55"/>
      <x:c r="H179" s="55"/>
      <x:c r="I179" s="44" t="str">
        <x:f>IF(B179="","",F179-G179-H179)</x:f>
      </x:c>
      <x:c r="J179" s="48" t="str">
        <x:f>IF(B179="","",IF(E179="","",MAX(0,$B$3-E179)))</x:f>
      </x:c>
      <x:c r="K179" s="36" t="str">
        <x:f>IF(B179="","",IF(E179="","Missing due date",IF(I179&lt;=0,"Credit/zero",IF(E179&gt;=$B$3,"Current",IF(J179&lt;=30,"1-30",IF(J179&lt;=60,"31-60",IF(J179&lt;=90,"61-90","90+")))))))</x:f>
      </x:c>
      <x:c r="L179" s="60" t="str">
        <x:f>IF(B179="","","Open")</x:f>
      </x:c>
      <x:c r="M179" s="36" t="str">
        <x:f>IF(B179="","",IF(L179="Hold","Hold",IF(L179="Disputed","Investigate",IF(I179&lt;=0,"Correct",IF(K179="90+","Investigate",IF(K179="61-90","Escalate",IF(K179="31-60","Review",IF(K179="1-30","Pay now",IF(K179="Current","Schedule","Review")))))))))</x:f>
      </x:c>
      <x:c r="N179" s="53"/>
      <x:c r="O179" s="53"/>
    </x:row>
    <x:row r="180">
      <x:c r="A180" s="53"/>
      <x:c r="B180" s="53"/>
      <x:c r="C180" s="53"/>
      <x:c r="D180" s="54"/>
      <x:c r="E180" s="54"/>
      <x:c r="F180" s="55"/>
      <x:c r="G180" s="55"/>
      <x:c r="H180" s="55"/>
      <x:c r="I180" s="44" t="str">
        <x:f>IF(B180="","",F180-G180-H180)</x:f>
      </x:c>
      <x:c r="J180" s="48" t="str">
        <x:f>IF(B180="","",IF(E180="","",MAX(0,$B$3-E180)))</x:f>
      </x:c>
      <x:c r="K180" s="36" t="str">
        <x:f>IF(B180="","",IF(E180="","Missing due date",IF(I180&lt;=0,"Credit/zero",IF(E180&gt;=$B$3,"Current",IF(J180&lt;=30,"1-30",IF(J180&lt;=60,"31-60",IF(J180&lt;=90,"61-90","90+")))))))</x:f>
      </x:c>
      <x:c r="L180" s="60" t="str">
        <x:f>IF(B180="","","Open")</x:f>
      </x:c>
      <x:c r="M180" s="36" t="str">
        <x:f>IF(B180="","",IF(L180="Hold","Hold",IF(L180="Disputed","Investigate",IF(I180&lt;=0,"Correct",IF(K180="90+","Investigate",IF(K180="61-90","Escalate",IF(K180="31-60","Review",IF(K180="1-30","Pay now",IF(K180="Current","Schedule","Review")))))))))</x:f>
      </x:c>
      <x:c r="N180" s="53"/>
      <x:c r="O180" s="53"/>
    </x:row>
    <x:row r="181">
      <x:c r="A181" s="53"/>
      <x:c r="B181" s="53"/>
      <x:c r="C181" s="53"/>
      <x:c r="D181" s="54"/>
      <x:c r="E181" s="54"/>
      <x:c r="F181" s="55"/>
      <x:c r="G181" s="55"/>
      <x:c r="H181" s="55"/>
      <x:c r="I181" s="44" t="str">
        <x:f>IF(B181="","",F181-G181-H181)</x:f>
      </x:c>
      <x:c r="J181" s="48" t="str">
        <x:f>IF(B181="","",IF(E181="","",MAX(0,$B$3-E181)))</x:f>
      </x:c>
      <x:c r="K181" s="36" t="str">
        <x:f>IF(B181="","",IF(E181="","Missing due date",IF(I181&lt;=0,"Credit/zero",IF(E181&gt;=$B$3,"Current",IF(J181&lt;=30,"1-30",IF(J181&lt;=60,"31-60",IF(J181&lt;=90,"61-90","90+")))))))</x:f>
      </x:c>
      <x:c r="L181" s="60" t="str">
        <x:f>IF(B181="","","Open")</x:f>
      </x:c>
      <x:c r="M181" s="36" t="str">
        <x:f>IF(B181="","",IF(L181="Hold","Hold",IF(L181="Disputed","Investigate",IF(I181&lt;=0,"Correct",IF(K181="90+","Investigate",IF(K181="61-90","Escalate",IF(K181="31-60","Review",IF(K181="1-30","Pay now",IF(K181="Current","Schedule","Review")))))))))</x:f>
      </x:c>
      <x:c r="N181" s="53"/>
      <x:c r="O181" s="53"/>
    </x:row>
    <x:row r="182">
      <x:c r="A182" s="53"/>
      <x:c r="B182" s="53"/>
      <x:c r="C182" s="53"/>
      <x:c r="D182" s="54"/>
      <x:c r="E182" s="54"/>
      <x:c r="F182" s="55"/>
      <x:c r="G182" s="55"/>
      <x:c r="H182" s="55"/>
      <x:c r="I182" s="44" t="str">
        <x:f>IF(B182="","",F182-G182-H182)</x:f>
      </x:c>
      <x:c r="J182" s="48" t="str">
        <x:f>IF(B182="","",IF(E182="","",MAX(0,$B$3-E182)))</x:f>
      </x:c>
      <x:c r="K182" s="36" t="str">
        <x:f>IF(B182="","",IF(E182="","Missing due date",IF(I182&lt;=0,"Credit/zero",IF(E182&gt;=$B$3,"Current",IF(J182&lt;=30,"1-30",IF(J182&lt;=60,"31-60",IF(J182&lt;=90,"61-90","90+")))))))</x:f>
      </x:c>
      <x:c r="L182" s="60" t="str">
        <x:f>IF(B182="","","Open")</x:f>
      </x:c>
      <x:c r="M182" s="36" t="str">
        <x:f>IF(B182="","",IF(L182="Hold","Hold",IF(L182="Disputed","Investigate",IF(I182&lt;=0,"Correct",IF(K182="90+","Investigate",IF(K182="61-90","Escalate",IF(K182="31-60","Review",IF(K182="1-30","Pay now",IF(K182="Current","Schedule","Review")))))))))</x:f>
      </x:c>
      <x:c r="N182" s="53"/>
      <x:c r="O182" s="53"/>
    </x:row>
    <x:row r="183">
      <x:c r="A183" s="53"/>
      <x:c r="B183" s="53"/>
      <x:c r="C183" s="53"/>
      <x:c r="D183" s="54"/>
      <x:c r="E183" s="54"/>
      <x:c r="F183" s="55"/>
      <x:c r="G183" s="55"/>
      <x:c r="H183" s="55"/>
      <x:c r="I183" s="44" t="str">
        <x:f>IF(B183="","",F183-G183-H183)</x:f>
      </x:c>
      <x:c r="J183" s="48" t="str">
        <x:f>IF(B183="","",IF(E183="","",MAX(0,$B$3-E183)))</x:f>
      </x:c>
      <x:c r="K183" s="36" t="str">
        <x:f>IF(B183="","",IF(E183="","Missing due date",IF(I183&lt;=0,"Credit/zero",IF(E183&gt;=$B$3,"Current",IF(J183&lt;=30,"1-30",IF(J183&lt;=60,"31-60",IF(J183&lt;=90,"61-90","90+")))))))</x:f>
      </x:c>
      <x:c r="L183" s="60" t="str">
        <x:f>IF(B183="","","Open")</x:f>
      </x:c>
      <x:c r="M183" s="36" t="str">
        <x:f>IF(B183="","",IF(L183="Hold","Hold",IF(L183="Disputed","Investigate",IF(I183&lt;=0,"Correct",IF(K183="90+","Investigate",IF(K183="61-90","Escalate",IF(K183="31-60","Review",IF(K183="1-30","Pay now",IF(K183="Current","Schedule","Review")))))))))</x:f>
      </x:c>
      <x:c r="N183" s="53"/>
      <x:c r="O183" s="53"/>
    </x:row>
    <x:row r="184">
      <x:c r="A184" s="53"/>
      <x:c r="B184" s="53"/>
      <x:c r="C184" s="53"/>
      <x:c r="D184" s="54"/>
      <x:c r="E184" s="54"/>
      <x:c r="F184" s="55"/>
      <x:c r="G184" s="55"/>
      <x:c r="H184" s="55"/>
      <x:c r="I184" s="44" t="str">
        <x:f>IF(B184="","",F184-G184-H184)</x:f>
      </x:c>
      <x:c r="J184" s="48" t="str">
        <x:f>IF(B184="","",IF(E184="","",MAX(0,$B$3-E184)))</x:f>
      </x:c>
      <x:c r="K184" s="36" t="str">
        <x:f>IF(B184="","",IF(E184="","Missing due date",IF(I184&lt;=0,"Credit/zero",IF(E184&gt;=$B$3,"Current",IF(J184&lt;=30,"1-30",IF(J184&lt;=60,"31-60",IF(J184&lt;=90,"61-90","90+")))))))</x:f>
      </x:c>
      <x:c r="L184" s="60" t="str">
        <x:f>IF(B184="","","Open")</x:f>
      </x:c>
      <x:c r="M184" s="36" t="str">
        <x:f>IF(B184="","",IF(L184="Hold","Hold",IF(L184="Disputed","Investigate",IF(I184&lt;=0,"Correct",IF(K184="90+","Investigate",IF(K184="61-90","Escalate",IF(K184="31-60","Review",IF(K184="1-30","Pay now",IF(K184="Current","Schedule","Review")))))))))</x:f>
      </x:c>
      <x:c r="N184" s="53"/>
      <x:c r="O184" s="53"/>
    </x:row>
    <x:row r="185">
      <x:c r="A185" s="53"/>
      <x:c r="B185" s="53"/>
      <x:c r="C185" s="53"/>
      <x:c r="D185" s="54"/>
      <x:c r="E185" s="54"/>
      <x:c r="F185" s="55"/>
      <x:c r="G185" s="55"/>
      <x:c r="H185" s="55"/>
      <x:c r="I185" s="44" t="str">
        <x:f>IF(B185="","",F185-G185-H185)</x:f>
      </x:c>
      <x:c r="J185" s="48" t="str">
        <x:f>IF(B185="","",IF(E185="","",MAX(0,$B$3-E185)))</x:f>
      </x:c>
      <x:c r="K185" s="36" t="str">
        <x:f>IF(B185="","",IF(E185="","Missing due date",IF(I185&lt;=0,"Credit/zero",IF(E185&gt;=$B$3,"Current",IF(J185&lt;=30,"1-30",IF(J185&lt;=60,"31-60",IF(J185&lt;=90,"61-90","90+")))))))</x:f>
      </x:c>
      <x:c r="L185" s="60" t="str">
        <x:f>IF(B185="","","Open")</x:f>
      </x:c>
      <x:c r="M185" s="36" t="str">
        <x:f>IF(B185="","",IF(L185="Hold","Hold",IF(L185="Disputed","Investigate",IF(I185&lt;=0,"Correct",IF(K185="90+","Investigate",IF(K185="61-90","Escalate",IF(K185="31-60","Review",IF(K185="1-30","Pay now",IF(K185="Current","Schedule","Review")))))))))</x:f>
      </x:c>
      <x:c r="N185" s="53"/>
      <x:c r="O185" s="53"/>
    </x:row>
    <x:row r="186">
      <x:c r="A186" s="53"/>
      <x:c r="B186" s="53"/>
      <x:c r="C186" s="53"/>
      <x:c r="D186" s="54"/>
      <x:c r="E186" s="54"/>
      <x:c r="F186" s="55"/>
      <x:c r="G186" s="55"/>
      <x:c r="H186" s="55"/>
      <x:c r="I186" s="44" t="str">
        <x:f>IF(B186="","",F186-G186-H186)</x:f>
      </x:c>
      <x:c r="J186" s="48" t="str">
        <x:f>IF(B186="","",IF(E186="","",MAX(0,$B$3-E186)))</x:f>
      </x:c>
      <x:c r="K186" s="36" t="str">
        <x:f>IF(B186="","",IF(E186="","Missing due date",IF(I186&lt;=0,"Credit/zero",IF(E186&gt;=$B$3,"Current",IF(J186&lt;=30,"1-30",IF(J186&lt;=60,"31-60",IF(J186&lt;=90,"61-90","90+")))))))</x:f>
      </x:c>
      <x:c r="L186" s="60" t="str">
        <x:f>IF(B186="","","Open")</x:f>
      </x:c>
      <x:c r="M186" s="36" t="str">
        <x:f>IF(B186="","",IF(L186="Hold","Hold",IF(L186="Disputed","Investigate",IF(I186&lt;=0,"Correct",IF(K186="90+","Investigate",IF(K186="61-90","Escalate",IF(K186="31-60","Review",IF(K186="1-30","Pay now",IF(K186="Current","Schedule","Review")))))))))</x:f>
      </x:c>
      <x:c r="N186" s="53"/>
      <x:c r="O186" s="53"/>
    </x:row>
    <x:row r="187">
      <x:c r="A187" s="53"/>
      <x:c r="B187" s="53"/>
      <x:c r="C187" s="53"/>
      <x:c r="D187" s="54"/>
      <x:c r="E187" s="54"/>
      <x:c r="F187" s="55"/>
      <x:c r="G187" s="55"/>
      <x:c r="H187" s="55"/>
      <x:c r="I187" s="44" t="str">
        <x:f>IF(B187="","",F187-G187-H187)</x:f>
      </x:c>
      <x:c r="J187" s="48" t="str">
        <x:f>IF(B187="","",IF(E187="","",MAX(0,$B$3-E187)))</x:f>
      </x:c>
      <x:c r="K187" s="36" t="str">
        <x:f>IF(B187="","",IF(E187="","Missing due date",IF(I187&lt;=0,"Credit/zero",IF(E187&gt;=$B$3,"Current",IF(J187&lt;=30,"1-30",IF(J187&lt;=60,"31-60",IF(J187&lt;=90,"61-90","90+")))))))</x:f>
      </x:c>
      <x:c r="L187" s="60" t="str">
        <x:f>IF(B187="","","Open")</x:f>
      </x:c>
      <x:c r="M187" s="36" t="str">
        <x:f>IF(B187="","",IF(L187="Hold","Hold",IF(L187="Disputed","Investigate",IF(I187&lt;=0,"Correct",IF(K187="90+","Investigate",IF(K187="61-90","Escalate",IF(K187="31-60","Review",IF(K187="1-30","Pay now",IF(K187="Current","Schedule","Review")))))))))</x:f>
      </x:c>
      <x:c r="N187" s="53"/>
      <x:c r="O187" s="53"/>
    </x:row>
    <x:row r="188">
      <x:c r="A188" s="53"/>
      <x:c r="B188" s="53"/>
      <x:c r="C188" s="53"/>
      <x:c r="D188" s="54"/>
      <x:c r="E188" s="54"/>
      <x:c r="F188" s="55"/>
      <x:c r="G188" s="55"/>
      <x:c r="H188" s="55"/>
      <x:c r="I188" s="44" t="str">
        <x:f>IF(B188="","",F188-G188-H188)</x:f>
      </x:c>
      <x:c r="J188" s="48" t="str">
        <x:f>IF(B188="","",IF(E188="","",MAX(0,$B$3-E188)))</x:f>
      </x:c>
      <x:c r="K188" s="36" t="str">
        <x:f>IF(B188="","",IF(E188="","Missing due date",IF(I188&lt;=0,"Credit/zero",IF(E188&gt;=$B$3,"Current",IF(J188&lt;=30,"1-30",IF(J188&lt;=60,"31-60",IF(J188&lt;=90,"61-90","90+")))))))</x:f>
      </x:c>
      <x:c r="L188" s="60" t="str">
        <x:f>IF(B188="","","Open")</x:f>
      </x:c>
      <x:c r="M188" s="36" t="str">
        <x:f>IF(B188="","",IF(L188="Hold","Hold",IF(L188="Disputed","Investigate",IF(I188&lt;=0,"Correct",IF(K188="90+","Investigate",IF(K188="61-90","Escalate",IF(K188="31-60","Review",IF(K188="1-30","Pay now",IF(K188="Current","Schedule","Review")))))))))</x:f>
      </x:c>
      <x:c r="N188" s="53"/>
      <x:c r="O188" s="53"/>
    </x:row>
    <x:row r="189">
      <x:c r="A189" s="53"/>
      <x:c r="B189" s="53"/>
      <x:c r="C189" s="53"/>
      <x:c r="D189" s="54"/>
      <x:c r="E189" s="54"/>
      <x:c r="F189" s="55"/>
      <x:c r="G189" s="55"/>
      <x:c r="H189" s="55"/>
      <x:c r="I189" s="44" t="str">
        <x:f>IF(B189="","",F189-G189-H189)</x:f>
      </x:c>
      <x:c r="J189" s="48" t="str">
        <x:f>IF(B189="","",IF(E189="","",MAX(0,$B$3-E189)))</x:f>
      </x:c>
      <x:c r="K189" s="36" t="str">
        <x:f>IF(B189="","",IF(E189="","Missing due date",IF(I189&lt;=0,"Credit/zero",IF(E189&gt;=$B$3,"Current",IF(J189&lt;=30,"1-30",IF(J189&lt;=60,"31-60",IF(J189&lt;=90,"61-90","90+")))))))</x:f>
      </x:c>
      <x:c r="L189" s="60" t="str">
        <x:f>IF(B189="","","Open")</x:f>
      </x:c>
      <x:c r="M189" s="36" t="str">
        <x:f>IF(B189="","",IF(L189="Hold","Hold",IF(L189="Disputed","Investigate",IF(I189&lt;=0,"Correct",IF(K189="90+","Investigate",IF(K189="61-90","Escalate",IF(K189="31-60","Review",IF(K189="1-30","Pay now",IF(K189="Current","Schedule","Review")))))))))</x:f>
      </x:c>
      <x:c r="N189" s="53"/>
      <x:c r="O189" s="53"/>
    </x:row>
    <x:row r="190">
      <x:c r="A190" s="53"/>
      <x:c r="B190" s="53"/>
      <x:c r="C190" s="53"/>
      <x:c r="D190" s="54"/>
      <x:c r="E190" s="54"/>
      <x:c r="F190" s="55"/>
      <x:c r="G190" s="55"/>
      <x:c r="H190" s="55"/>
      <x:c r="I190" s="44" t="str">
        <x:f>IF(B190="","",F190-G190-H190)</x:f>
      </x:c>
      <x:c r="J190" s="48" t="str">
        <x:f>IF(B190="","",IF(E190="","",MAX(0,$B$3-E190)))</x:f>
      </x:c>
      <x:c r="K190" s="36" t="str">
        <x:f>IF(B190="","",IF(E190="","Missing due date",IF(I190&lt;=0,"Credit/zero",IF(E190&gt;=$B$3,"Current",IF(J190&lt;=30,"1-30",IF(J190&lt;=60,"31-60",IF(J190&lt;=90,"61-90","90+")))))))</x:f>
      </x:c>
      <x:c r="L190" s="60" t="str">
        <x:f>IF(B190="","","Open")</x:f>
      </x:c>
      <x:c r="M190" s="36" t="str">
        <x:f>IF(B190="","",IF(L190="Hold","Hold",IF(L190="Disputed","Investigate",IF(I190&lt;=0,"Correct",IF(K190="90+","Investigate",IF(K190="61-90","Escalate",IF(K190="31-60","Review",IF(K190="1-30","Pay now",IF(K190="Current","Schedule","Review")))))))))</x:f>
      </x:c>
      <x:c r="N190" s="53"/>
      <x:c r="O190" s="53"/>
    </x:row>
    <x:row r="191">
      <x:c r="A191" s="53"/>
      <x:c r="B191" s="53"/>
      <x:c r="C191" s="53"/>
      <x:c r="D191" s="54"/>
      <x:c r="E191" s="54"/>
      <x:c r="F191" s="55"/>
      <x:c r="G191" s="55"/>
      <x:c r="H191" s="55"/>
      <x:c r="I191" s="44" t="str">
        <x:f>IF(B191="","",F191-G191-H191)</x:f>
      </x:c>
      <x:c r="J191" s="48" t="str">
        <x:f>IF(B191="","",IF(E191="","",MAX(0,$B$3-E191)))</x:f>
      </x:c>
      <x:c r="K191" s="36" t="str">
        <x:f>IF(B191="","",IF(E191="","Missing due date",IF(I191&lt;=0,"Credit/zero",IF(E191&gt;=$B$3,"Current",IF(J191&lt;=30,"1-30",IF(J191&lt;=60,"31-60",IF(J191&lt;=90,"61-90","90+")))))))</x:f>
      </x:c>
      <x:c r="L191" s="60" t="str">
        <x:f>IF(B191="","","Open")</x:f>
      </x:c>
      <x:c r="M191" s="36" t="str">
        <x:f>IF(B191="","",IF(L191="Hold","Hold",IF(L191="Disputed","Investigate",IF(I191&lt;=0,"Correct",IF(K191="90+","Investigate",IF(K191="61-90","Escalate",IF(K191="31-60","Review",IF(K191="1-30","Pay now",IF(K191="Current","Schedule","Review")))))))))</x:f>
      </x:c>
      <x:c r="N191" s="53"/>
      <x:c r="O191" s="53"/>
    </x:row>
    <x:row r="192">
      <x:c r="A192" s="53"/>
      <x:c r="B192" s="53"/>
      <x:c r="C192" s="53"/>
      <x:c r="D192" s="54"/>
      <x:c r="E192" s="54"/>
      <x:c r="F192" s="55"/>
      <x:c r="G192" s="55"/>
      <x:c r="H192" s="55"/>
      <x:c r="I192" s="44" t="str">
        <x:f>IF(B192="","",F192-G192-H192)</x:f>
      </x:c>
      <x:c r="J192" s="48" t="str">
        <x:f>IF(B192="","",IF(E192="","",MAX(0,$B$3-E192)))</x:f>
      </x:c>
      <x:c r="K192" s="36" t="str">
        <x:f>IF(B192="","",IF(E192="","Missing due date",IF(I192&lt;=0,"Credit/zero",IF(E192&gt;=$B$3,"Current",IF(J192&lt;=30,"1-30",IF(J192&lt;=60,"31-60",IF(J192&lt;=90,"61-90","90+")))))))</x:f>
      </x:c>
      <x:c r="L192" s="60" t="str">
        <x:f>IF(B192="","","Open")</x:f>
      </x:c>
      <x:c r="M192" s="36" t="str">
        <x:f>IF(B192="","",IF(L192="Hold","Hold",IF(L192="Disputed","Investigate",IF(I192&lt;=0,"Correct",IF(K192="90+","Investigate",IF(K192="61-90","Escalate",IF(K192="31-60","Review",IF(K192="1-30","Pay now",IF(K192="Current","Schedule","Review")))))))))</x:f>
      </x:c>
      <x:c r="N192" s="53"/>
      <x:c r="O192" s="53"/>
    </x:row>
    <x:row r="193">
      <x:c r="A193" s="53"/>
      <x:c r="B193" s="53"/>
      <x:c r="C193" s="53"/>
      <x:c r="D193" s="54"/>
      <x:c r="E193" s="54"/>
      <x:c r="F193" s="55"/>
      <x:c r="G193" s="55"/>
      <x:c r="H193" s="55"/>
      <x:c r="I193" s="44" t="str">
        <x:f>IF(B193="","",F193-G193-H193)</x:f>
      </x:c>
      <x:c r="J193" s="48" t="str">
        <x:f>IF(B193="","",IF(E193="","",MAX(0,$B$3-E193)))</x:f>
      </x:c>
      <x:c r="K193" s="36" t="str">
        <x:f>IF(B193="","",IF(E193="","Missing due date",IF(I193&lt;=0,"Credit/zero",IF(E193&gt;=$B$3,"Current",IF(J193&lt;=30,"1-30",IF(J193&lt;=60,"31-60",IF(J193&lt;=90,"61-90","90+")))))))</x:f>
      </x:c>
      <x:c r="L193" s="60" t="str">
        <x:f>IF(B193="","","Open")</x:f>
      </x:c>
      <x:c r="M193" s="36" t="str">
        <x:f>IF(B193="","",IF(L193="Hold","Hold",IF(L193="Disputed","Investigate",IF(I193&lt;=0,"Correct",IF(K193="90+","Investigate",IF(K193="61-90","Escalate",IF(K193="31-60","Review",IF(K193="1-30","Pay now",IF(K193="Current","Schedule","Review")))))))))</x:f>
      </x:c>
      <x:c r="N193" s="53"/>
      <x:c r="O193" s="53"/>
    </x:row>
    <x:row r="194">
      <x:c r="A194" s="53"/>
      <x:c r="B194" s="53"/>
      <x:c r="C194" s="53"/>
      <x:c r="D194" s="54"/>
      <x:c r="E194" s="54"/>
      <x:c r="F194" s="55"/>
      <x:c r="G194" s="55"/>
      <x:c r="H194" s="55"/>
      <x:c r="I194" s="44" t="str">
        <x:f>IF(B194="","",F194-G194-H194)</x:f>
      </x:c>
      <x:c r="J194" s="48" t="str">
        <x:f>IF(B194="","",IF(E194="","",MAX(0,$B$3-E194)))</x:f>
      </x:c>
      <x:c r="K194" s="36" t="str">
        <x:f>IF(B194="","",IF(E194="","Missing due date",IF(I194&lt;=0,"Credit/zero",IF(E194&gt;=$B$3,"Current",IF(J194&lt;=30,"1-30",IF(J194&lt;=60,"31-60",IF(J194&lt;=90,"61-90","90+")))))))</x:f>
      </x:c>
      <x:c r="L194" s="60" t="str">
        <x:f>IF(B194="","","Open")</x:f>
      </x:c>
      <x:c r="M194" s="36" t="str">
        <x:f>IF(B194="","",IF(L194="Hold","Hold",IF(L194="Disputed","Investigate",IF(I194&lt;=0,"Correct",IF(K194="90+","Investigate",IF(K194="61-90","Escalate",IF(K194="31-60","Review",IF(K194="1-30","Pay now",IF(K194="Current","Schedule","Review")))))))))</x:f>
      </x:c>
      <x:c r="N194" s="53"/>
      <x:c r="O194" s="53"/>
    </x:row>
    <x:row r="195">
      <x:c r="A195" s="53"/>
      <x:c r="B195" s="53"/>
      <x:c r="C195" s="53"/>
      <x:c r="D195" s="54"/>
      <x:c r="E195" s="54"/>
      <x:c r="F195" s="55"/>
      <x:c r="G195" s="55"/>
      <x:c r="H195" s="55"/>
      <x:c r="I195" s="44" t="str">
        <x:f>IF(B195="","",F195-G195-H195)</x:f>
      </x:c>
      <x:c r="J195" s="48" t="str">
        <x:f>IF(B195="","",IF(E195="","",MAX(0,$B$3-E195)))</x:f>
      </x:c>
      <x:c r="K195" s="36" t="str">
        <x:f>IF(B195="","",IF(E195="","Missing due date",IF(I195&lt;=0,"Credit/zero",IF(E195&gt;=$B$3,"Current",IF(J195&lt;=30,"1-30",IF(J195&lt;=60,"31-60",IF(J195&lt;=90,"61-90","90+")))))))</x:f>
      </x:c>
      <x:c r="L195" s="60" t="str">
        <x:f>IF(B195="","","Open")</x:f>
      </x:c>
      <x:c r="M195" s="36" t="str">
        <x:f>IF(B195="","",IF(L195="Hold","Hold",IF(L195="Disputed","Investigate",IF(I195&lt;=0,"Correct",IF(K195="90+","Investigate",IF(K195="61-90","Escalate",IF(K195="31-60","Review",IF(K195="1-30","Pay now",IF(K195="Current","Schedule","Review")))))))))</x:f>
      </x:c>
      <x:c r="N195" s="53"/>
      <x:c r="O195" s="53"/>
    </x:row>
    <x:row r="196">
      <x:c r="A196" s="53"/>
      <x:c r="B196" s="53"/>
      <x:c r="C196" s="53"/>
      <x:c r="D196" s="54"/>
      <x:c r="E196" s="54"/>
      <x:c r="F196" s="55"/>
      <x:c r="G196" s="55"/>
      <x:c r="H196" s="55"/>
      <x:c r="I196" s="44" t="str">
        <x:f>IF(B196="","",F196-G196-H196)</x:f>
      </x:c>
      <x:c r="J196" s="48" t="str">
        <x:f>IF(B196="","",IF(E196="","",MAX(0,$B$3-E196)))</x:f>
      </x:c>
      <x:c r="K196" s="36" t="str">
        <x:f>IF(B196="","",IF(E196="","Missing due date",IF(I196&lt;=0,"Credit/zero",IF(E196&gt;=$B$3,"Current",IF(J196&lt;=30,"1-30",IF(J196&lt;=60,"31-60",IF(J196&lt;=90,"61-90","90+")))))))</x:f>
      </x:c>
      <x:c r="L196" s="60" t="str">
        <x:f>IF(B196="","","Open")</x:f>
      </x:c>
      <x:c r="M196" s="36" t="str">
        <x:f>IF(B196="","",IF(L196="Hold","Hold",IF(L196="Disputed","Investigate",IF(I196&lt;=0,"Correct",IF(K196="90+","Investigate",IF(K196="61-90","Escalate",IF(K196="31-60","Review",IF(K196="1-30","Pay now",IF(K196="Current","Schedule","Review")))))))))</x:f>
      </x:c>
      <x:c r="N196" s="53"/>
      <x:c r="O196" s="53"/>
    </x:row>
    <x:row r="197">
      <x:c r="A197" s="53"/>
      <x:c r="B197" s="53"/>
      <x:c r="C197" s="53"/>
      <x:c r="D197" s="54"/>
      <x:c r="E197" s="54"/>
      <x:c r="F197" s="55"/>
      <x:c r="G197" s="55"/>
      <x:c r="H197" s="55"/>
      <x:c r="I197" s="44" t="str">
        <x:f>IF(B197="","",F197-G197-H197)</x:f>
      </x:c>
      <x:c r="J197" s="48" t="str">
        <x:f>IF(B197="","",IF(E197="","",MAX(0,$B$3-E197)))</x:f>
      </x:c>
      <x:c r="K197" s="36" t="str">
        <x:f>IF(B197="","",IF(E197="","Missing due date",IF(I197&lt;=0,"Credit/zero",IF(E197&gt;=$B$3,"Current",IF(J197&lt;=30,"1-30",IF(J197&lt;=60,"31-60",IF(J197&lt;=90,"61-90","90+")))))))</x:f>
      </x:c>
      <x:c r="L197" s="60" t="str">
        <x:f>IF(B197="","","Open")</x:f>
      </x:c>
      <x:c r="M197" s="36" t="str">
        <x:f>IF(B197="","",IF(L197="Hold","Hold",IF(L197="Disputed","Investigate",IF(I197&lt;=0,"Correct",IF(K197="90+","Investigate",IF(K197="61-90","Escalate",IF(K197="31-60","Review",IF(K197="1-30","Pay now",IF(K197="Current","Schedule","Review")))))))))</x:f>
      </x:c>
      <x:c r="N197" s="53"/>
      <x:c r="O197" s="53"/>
    </x:row>
    <x:row r="198">
      <x:c r="A198" s="53"/>
      <x:c r="B198" s="53"/>
      <x:c r="C198" s="53"/>
      <x:c r="D198" s="54"/>
      <x:c r="E198" s="54"/>
      <x:c r="F198" s="55"/>
      <x:c r="G198" s="55"/>
      <x:c r="H198" s="55"/>
      <x:c r="I198" s="44" t="str">
        <x:f>IF(B198="","",F198-G198-H198)</x:f>
      </x:c>
      <x:c r="J198" s="48" t="str">
        <x:f>IF(B198="","",IF(E198="","",MAX(0,$B$3-E198)))</x:f>
      </x:c>
      <x:c r="K198" s="36" t="str">
        <x:f>IF(B198="","",IF(E198="","Missing due date",IF(I198&lt;=0,"Credit/zero",IF(E198&gt;=$B$3,"Current",IF(J198&lt;=30,"1-30",IF(J198&lt;=60,"31-60",IF(J198&lt;=90,"61-90","90+")))))))</x:f>
      </x:c>
      <x:c r="L198" s="60" t="str">
        <x:f>IF(B198="","","Open")</x:f>
      </x:c>
      <x:c r="M198" s="36" t="str">
        <x:f>IF(B198="","",IF(L198="Hold","Hold",IF(L198="Disputed","Investigate",IF(I198&lt;=0,"Correct",IF(K198="90+","Investigate",IF(K198="61-90","Escalate",IF(K198="31-60","Review",IF(K198="1-30","Pay now",IF(K198="Current","Schedule","Review")))))))))</x:f>
      </x:c>
      <x:c r="N198" s="53"/>
      <x:c r="O198" s="53"/>
    </x:row>
    <x:row r="199">
      <x:c r="A199" s="53"/>
      <x:c r="B199" s="53"/>
      <x:c r="C199" s="53"/>
      <x:c r="D199" s="54"/>
      <x:c r="E199" s="54"/>
      <x:c r="F199" s="55"/>
      <x:c r="G199" s="55"/>
      <x:c r="H199" s="55"/>
      <x:c r="I199" s="44" t="str">
        <x:f>IF(B199="","",F199-G199-H199)</x:f>
      </x:c>
      <x:c r="J199" s="48" t="str">
        <x:f>IF(B199="","",IF(E199="","",MAX(0,$B$3-E199)))</x:f>
      </x:c>
      <x:c r="K199" s="36" t="str">
        <x:f>IF(B199="","",IF(E199="","Missing due date",IF(I199&lt;=0,"Credit/zero",IF(E199&gt;=$B$3,"Current",IF(J199&lt;=30,"1-30",IF(J199&lt;=60,"31-60",IF(J199&lt;=90,"61-90","90+")))))))</x:f>
      </x:c>
      <x:c r="L199" s="60" t="str">
        <x:f>IF(B199="","","Open")</x:f>
      </x:c>
      <x:c r="M199" s="36" t="str">
        <x:f>IF(B199="","",IF(L199="Hold","Hold",IF(L199="Disputed","Investigate",IF(I199&lt;=0,"Correct",IF(K199="90+","Investigate",IF(K199="61-90","Escalate",IF(K199="31-60","Review",IF(K199="1-30","Pay now",IF(K199="Current","Schedule","Review")))))))))</x:f>
      </x:c>
      <x:c r="N199" s="53"/>
      <x:c r="O199" s="53"/>
    </x:row>
    <x:row r="200">
      <x:c r="A200" s="53"/>
      <x:c r="B200" s="53"/>
      <x:c r="C200" s="53"/>
      <x:c r="D200" s="54"/>
      <x:c r="E200" s="54"/>
      <x:c r="F200" s="55"/>
      <x:c r="G200" s="55"/>
      <x:c r="H200" s="55"/>
      <x:c r="I200" s="44" t="str">
        <x:f>IF(B200="","",F200-G200-H200)</x:f>
      </x:c>
      <x:c r="J200" s="48" t="str">
        <x:f>IF(B200="","",IF(E200="","",MAX(0,$B$3-E200)))</x:f>
      </x:c>
      <x:c r="K200" s="36" t="str">
        <x:f>IF(B200="","",IF(E200="","Missing due date",IF(I200&lt;=0,"Credit/zero",IF(E200&gt;=$B$3,"Current",IF(J200&lt;=30,"1-30",IF(J200&lt;=60,"31-60",IF(J200&lt;=90,"61-90","90+")))))))</x:f>
      </x:c>
      <x:c r="L200" s="60" t="str">
        <x:f>IF(B200="","","Open")</x:f>
      </x:c>
      <x:c r="M200" s="36" t="str">
        <x:f>IF(B200="","",IF(L200="Hold","Hold",IF(L200="Disputed","Investigate",IF(I200&lt;=0,"Correct",IF(K200="90+","Investigate",IF(K200="61-90","Escalate",IF(K200="31-60","Review",IF(K200="1-30","Pay now",IF(K200="Current","Schedule","Review")))))))))</x:f>
      </x:c>
      <x:c r="N200" s="53"/>
      <x:c r="O200" s="53"/>
    </x:row>
    <x:row r="201">
      <x:c r="A201" s="53"/>
      <x:c r="B201" s="53"/>
      <x:c r="C201" s="53"/>
      <x:c r="D201" s="54"/>
      <x:c r="E201" s="54"/>
      <x:c r="F201" s="55"/>
      <x:c r="G201" s="55"/>
      <x:c r="H201" s="55"/>
      <x:c r="I201" s="44" t="str">
        <x:f>IF(B201="","",F201-G201-H201)</x:f>
      </x:c>
      <x:c r="J201" s="48" t="str">
        <x:f>IF(B201="","",IF(E201="","",MAX(0,$B$3-E201)))</x:f>
      </x:c>
      <x:c r="K201" s="36" t="str">
        <x:f>IF(B201="","",IF(E201="","Missing due date",IF(I201&lt;=0,"Credit/zero",IF(E201&gt;=$B$3,"Current",IF(J201&lt;=30,"1-30",IF(J201&lt;=60,"31-60",IF(J201&lt;=90,"61-90","90+")))))))</x:f>
      </x:c>
      <x:c r="L201" s="60" t="str">
        <x:f>IF(B201="","","Open")</x:f>
      </x:c>
      <x:c r="M201" s="36" t="str">
        <x:f>IF(B201="","",IF(L201="Hold","Hold",IF(L201="Disputed","Investigate",IF(I201&lt;=0,"Correct",IF(K201="90+","Investigate",IF(K201="61-90","Escalate",IF(K201="31-60","Review",IF(K201="1-30","Pay now",IF(K201="Current","Schedule","Review")))))))))</x:f>
      </x:c>
      <x:c r="N201" s="53"/>
      <x:c r="O201" s="53"/>
    </x:row>
    <x:row r="202">
      <x:c r="A202" s="53"/>
      <x:c r="B202" s="53"/>
      <x:c r="C202" s="53"/>
      <x:c r="D202" s="54"/>
      <x:c r="E202" s="54"/>
      <x:c r="F202" s="55"/>
      <x:c r="G202" s="55"/>
      <x:c r="H202" s="55"/>
      <x:c r="I202" s="44" t="str">
        <x:f>IF(B202="","",F202-G202-H202)</x:f>
      </x:c>
      <x:c r="J202" s="48" t="str">
        <x:f>IF(B202="","",IF(E202="","",MAX(0,$B$3-E202)))</x:f>
      </x:c>
      <x:c r="K202" s="36" t="str">
        <x:f>IF(B202="","",IF(E202="","Missing due date",IF(I202&lt;=0,"Credit/zero",IF(E202&gt;=$B$3,"Current",IF(J202&lt;=30,"1-30",IF(J202&lt;=60,"31-60",IF(J202&lt;=90,"61-90","90+")))))))</x:f>
      </x:c>
      <x:c r="L202" s="60" t="str">
        <x:f>IF(B202="","","Open")</x:f>
      </x:c>
      <x:c r="M202" s="36" t="str">
        <x:f>IF(B202="","",IF(L202="Hold","Hold",IF(L202="Disputed","Investigate",IF(I202&lt;=0,"Correct",IF(K202="90+","Investigate",IF(K202="61-90","Escalate",IF(K202="31-60","Review",IF(K202="1-30","Pay now",IF(K202="Current","Schedule","Review")))))))))</x:f>
      </x:c>
      <x:c r="N202" s="53"/>
      <x:c r="O202" s="53"/>
    </x:row>
    <x:row r="203">
      <x:c r="A203" s="53"/>
      <x:c r="B203" s="53"/>
      <x:c r="C203" s="53"/>
      <x:c r="D203" s="54"/>
      <x:c r="E203" s="54"/>
      <x:c r="F203" s="55"/>
      <x:c r="G203" s="55"/>
      <x:c r="H203" s="55"/>
      <x:c r="I203" s="44" t="str">
        <x:f>IF(B203="","",F203-G203-H203)</x:f>
      </x:c>
      <x:c r="J203" s="48" t="str">
        <x:f>IF(B203="","",IF(E203="","",MAX(0,$B$3-E203)))</x:f>
      </x:c>
      <x:c r="K203" s="36" t="str">
        <x:f>IF(B203="","",IF(E203="","Missing due date",IF(I203&lt;=0,"Credit/zero",IF(E203&gt;=$B$3,"Current",IF(J203&lt;=30,"1-30",IF(J203&lt;=60,"31-60",IF(J203&lt;=90,"61-90","90+")))))))</x:f>
      </x:c>
      <x:c r="L203" s="60" t="str">
        <x:f>IF(B203="","","Open")</x:f>
      </x:c>
      <x:c r="M203" s="36" t="str">
        <x:f>IF(B203="","",IF(L203="Hold","Hold",IF(L203="Disputed","Investigate",IF(I203&lt;=0,"Correct",IF(K203="90+","Investigate",IF(K203="61-90","Escalate",IF(K203="31-60","Review",IF(K203="1-30","Pay now",IF(K203="Current","Schedule","Review")))))))))</x:f>
      </x:c>
      <x:c r="N203" s="53"/>
      <x:c r="O203" s="53"/>
    </x:row>
    <x:row r="204">
      <x:c r="A204" s="53"/>
      <x:c r="B204" s="53"/>
      <x:c r="C204" s="53"/>
      <x:c r="D204" s="54"/>
      <x:c r="E204" s="54"/>
      <x:c r="F204" s="55"/>
      <x:c r="G204" s="55"/>
      <x:c r="H204" s="55"/>
      <x:c r="I204" s="44" t="str">
        <x:f>IF(B204="","",F204-G204-H204)</x:f>
      </x:c>
      <x:c r="J204" s="48" t="str">
        <x:f>IF(B204="","",IF(E204="","",MAX(0,$B$3-E204)))</x:f>
      </x:c>
      <x:c r="K204" s="36" t="str">
        <x:f>IF(B204="","",IF(E204="","Missing due date",IF(I204&lt;=0,"Credit/zero",IF(E204&gt;=$B$3,"Current",IF(J204&lt;=30,"1-30",IF(J204&lt;=60,"31-60",IF(J204&lt;=90,"61-90","90+")))))))</x:f>
      </x:c>
      <x:c r="L204" s="60" t="str">
        <x:f>IF(B204="","","Open")</x:f>
      </x:c>
      <x:c r="M204" s="36" t="str">
        <x:f>IF(B204="","",IF(L204="Hold","Hold",IF(L204="Disputed","Investigate",IF(I204&lt;=0,"Correct",IF(K204="90+","Investigate",IF(K204="61-90","Escalate",IF(K204="31-60","Review",IF(K204="1-30","Pay now",IF(K204="Current","Schedule","Review")))))))))</x:f>
      </x:c>
      <x:c r="N204" s="53"/>
      <x:c r="O204" s="53"/>
    </x:row>
    <x:row r="205">
      <x:c r="A205" s="53"/>
      <x:c r="B205" s="53"/>
      <x:c r="C205" s="53"/>
      <x:c r="D205" s="54"/>
      <x:c r="E205" s="54"/>
      <x:c r="F205" s="55"/>
      <x:c r="G205" s="55"/>
      <x:c r="H205" s="55"/>
      <x:c r="I205" s="44" t="str">
        <x:f>IF(B205="","",F205-G205-H205)</x:f>
      </x:c>
      <x:c r="J205" s="48" t="str">
        <x:f>IF(B205="","",IF(E205="","",MAX(0,$B$3-E205)))</x:f>
      </x:c>
      <x:c r="K205" s="36" t="str">
        <x:f>IF(B205="","",IF(E205="","Missing due date",IF(I205&lt;=0,"Credit/zero",IF(E205&gt;=$B$3,"Current",IF(J205&lt;=30,"1-30",IF(J205&lt;=60,"31-60",IF(J205&lt;=90,"61-90","90+")))))))</x:f>
      </x:c>
      <x:c r="L205" s="60" t="str">
        <x:f>IF(B205="","","Open")</x:f>
      </x:c>
      <x:c r="M205" s="36" t="str">
        <x:f>IF(B205="","",IF(L205="Hold","Hold",IF(L205="Disputed","Investigate",IF(I205&lt;=0,"Correct",IF(K205="90+","Investigate",IF(K205="61-90","Escalate",IF(K205="31-60","Review",IF(K205="1-30","Pay now",IF(K205="Current","Schedule","Review")))))))))</x:f>
      </x:c>
      <x:c r="N205" s="53"/>
      <x:c r="O205" s="53"/>
    </x:row>
    <x:row r="206">
      <x:c r="A206" s="56"/>
      <x:c r="B206" s="56"/>
      <x:c r="C206" s="56"/>
      <x:c r="D206" s="57"/>
      <x:c r="E206" s="57"/>
      <x:c r="F206" s="58"/>
      <x:c r="G206" s="58"/>
      <x:c r="H206" s="58"/>
      <x:c r="I206" s="46" t="str">
        <x:f>IF(B206="","",F206-G206-H206)</x:f>
      </x:c>
      <x:c r="J206" s="49" t="str">
        <x:f>IF(B206="","",IF(E206="","",MAX(0,$B$3-E206)))</x:f>
      </x:c>
      <x:c r="K206" s="37" t="str">
        <x:f>IF(B206="","",IF(E206="","Missing due date",IF(I206&lt;=0,"Credit/zero",IF(E206&gt;=$B$3,"Current",IF(J206&lt;=30,"1-30",IF(J206&lt;=60,"31-60",IF(J206&lt;=90,"61-90","90+")))))))</x:f>
      </x:c>
      <x:c r="L206" s="61" t="str">
        <x:f>IF(B206="","","Open")</x:f>
      </x:c>
      <x:c r="M206" s="37" t="str">
        <x:f>IF(B206="","",IF(L206="Hold","Hold",IF(L206="Disputed","Investigate",IF(I206&lt;=0,"Correct",IF(K206="90+","Investigate",IF(K206="61-90","Escalate",IF(K206="31-60","Review",IF(K206="1-30","Pay now",IF(K206="Current","Schedule","Review")))))))))</x:f>
      </x:c>
      <x:c r="N206" s="56"/>
      <x:c r="O206" s="56"/>
    </x:row>
  </x:sheetData>
  <x:mergeCells>
    <x:mergeCell ref="A1:O1"/>
    <x:mergeCell ref="A2:O2"/>
    <x:mergeCell ref="G3:O3"/>
  </x:mergeCells>
  <x:dataValidations count="1">
    <x:dataValidation type="list" sqref="L7:L206">
      <x:formula1>"Open,Hold,Disputed,Review"</x:formula1>
    </x:dataValidation>
  </x:dataValidations>
  <x:pageMargins left="0.7" right="0.7" top="0.75" bottom="0.75" header="0.3" footer="0.3"/>
</x:worksheet>
</file>