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9d9f1825244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b5fc179a772840ba"/>
    <x:sheet xmlns:r="http://schemas.openxmlformats.org/officeDocument/2006/relationships" name="Filing Data" sheetId="2" r:id="R8836c835ab2c4516"/>
    <x:sheet xmlns:r="http://schemas.openxmlformats.org/officeDocument/2006/relationships" name="Ratio Analysis" sheetId="3" r:id="R3f8c11d5df0c448d"/>
    <x:sheet xmlns:r="http://schemas.openxmlformats.org/officeDocument/2006/relationships" name="Source Map" sheetId="4" r:id="R6d53c54952704630"/>
    <x:sheet xmlns:r="http://schemas.openxmlformats.org/officeDocument/2006/relationships" name="Method" sheetId="5" r:id="R682eb15c2ad447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$#,##0;($#,##0);-"/>
    <x:numFmt numFmtId="201" formatCode="0.0%;(0.0%);-"/>
    <x:numFmt numFmtId="202" formatCode="0.00%;(0.00%);-"/>
    <x:numFmt numFmtId="203" formatCode="0.00%"/>
  </x:numFmts>
  <x:fonts count="13">
    <x:font>
      <x:sz val="11"/>
      <x:name val="Carlito"/>
    </x:font>
    <x:font>
      <x:b/>
      <x:sz val="19"/>
      <x:color rgb="FF17312D"/>
      <x:name val="Arial"/>
    </x:font>
    <x:font>
      <x:sz val="10"/>
      <x:color rgb="FF667773"/>
      <x:name val="Arial"/>
    </x:font>
    <x:font>
      <x:b/>
      <x:sz val="10"/>
      <x:color rgb="FF17312D"/>
      <x:name val="Arial"/>
    </x:font>
    <x:font>
      <x:sz val="10"/>
      <x:color rgb="FF344743"/>
      <x:name val="Arial"/>
    </x:font>
    <x:font>
      <x:b/>
      <x:sz val="20"/>
      <x:color rgb="FF17312D"/>
      <x:name val="Arial"/>
    </x:font>
    <x:font>
      <x:b/>
      <x:sz val="13"/>
      <x:color rgb="FF0D7B6C"/>
      <x:name val="Arial"/>
    </x:font>
    <x:font>
      <x:b/>
      <x:sz val="12"/>
      <x:color rgb="FF17312D"/>
      <x:name val="Arial"/>
    </x:font>
    <x:font>
      <x:b/>
      <x:sz val="10"/>
      <x:color rgb="FF315D9D"/>
      <x:name val="Arial"/>
    </x:font>
    <x:font>
      <x:sz val="10"/>
      <x:color rgb="FF344743"/>
      <x:name val="Arial"/>
    </x:font>
    <x:font>
      <x:b/>
      <x:sz val="10"/>
      <x:color rgb="FF0D7B6C"/>
      <x:name val="Arial"/>
    </x:font>
    <x:font>
      <x:b/>
      <x:sz val="10"/>
      <x:color rgb="FFA84542"/>
      <x:name val="Arial"/>
    </x:font>
    <x:font>
      <x:b/>
      <x:sz val="10"/>
      <x:color rgb="FF667773"/>
      <x:name val="Arial"/>
    </x:font>
  </x:fonts>
  <x:fills count="2">
    <x:fill>
      <x:patternFill patternType="none"/>
    </x:fill>
    <x:fill>
      <x:patternFill patternType="gray125"/>
    </x:fill>
  </x:fills>
  <x:borders count="2">
    <x:border/>
    <x:border>
      <x:left style="thin">
        <x:color rgb="FFD5E2DF"/>
      </x:left>
      <x:right style="thin">
        <x:color rgb="FFD5E2DF"/>
      </x:right>
      <x:top style="thin">
        <x:color rgb="FFD5E2DF"/>
      </x:top>
      <x:bottom style="thin">
        <x:color rgb="FFD5E2DF"/>
      </x:bottom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borderId="0" xfId="0" applyNumberFormat="1" applyFont="1" applyFill="0" applyBorder="1"/>
    <x:xf numFmtId="0" fontId="3" borderId="0" xfId="0" applyNumberFormat="1" applyFont="1" applyFill="0" applyBorder="1"/>
    <x:xf numFmtId="0" fontId="3" borderId="1" xfId="0" applyNumberFormat="1" applyFont="1" applyFill="0" applyBorder="1"/>
    <x:xf numFmtId="0" fontId="4" borderId="0" xfId="0" applyNumberFormat="1" applyFont="1" applyFill="0" applyBorder="1"/>
    <x:xf numFmtId="0" fontId="4" borderId="1" xfId="0" applyNumberFormat="1" applyFont="1" applyFill="0" applyBorder="1"/>
    <x:xf numFmtId="200" fontId="4" borderId="1" xfId="0" applyNumberFormat="1" applyFont="1" applyFill="0" applyBorder="1"/>
    <x:xf numFmtId="201" fontId="4" borderId="1" xfId="0" applyNumberFormat="1" applyFont="1" applyFill="0" applyBorder="1"/>
    <x:xf numFmtId="202" fontId="4" borderId="1" xfId="0" applyNumberFormat="1" applyFont="1" applyFill="0" applyBorder="1"/>
    <x:xf numFmtId="0" fontId="5" fillId="0" borderId="0" xfId="0" applyNumberFormat="1" applyFont="1" applyFill="1" applyBorder="1"/>
    <x:xf numFmtId="202" fontId="6" borderId="1" xfId="0" applyNumberFormat="1" applyFont="1" applyFill="0" applyBorder="1"/>
    <x:xf numFmtId="203" fontId="4" borderId="1" xfId="0" applyNumberFormat="1" applyFont="1" applyFill="0" applyBorder="1"/>
    <x:xf numFmtId="0" fontId="7" fillId="0" borderId="0" xfId="0" applyNumberFormat="1" applyFont="1" applyFill="1" applyBorder="1"/>
    <x:xf numFmtId="0" fontId="7" borderId="0" xfId="0" applyNumberFormat="1" applyFont="1" applyFill="0" applyBorder="1"/>
    <x:xf numFmtId="0" fontId="7" borderId="1" xfId="0" applyNumberFormat="1" applyFont="1" applyFill="0" applyBorder="1"/>
    <x:xf numFmtId="0" fontId="0" borderId="1" xfId="0" applyNumberFormat="1" applyFont="1" applyFill="0" applyBorder="1"/>
    <x:xf numFmtId="0" fontId="8" fillId="0" borderId="0" xfId="0" applyNumberFormat="1" applyFont="1" applyFill="1" applyBorder="1"/>
    <x:xf numFmtId="0" fontId="9" fillId="0" borderId="0" xfId="0" applyNumberFormat="1" applyFont="1" applyFill="1" applyBorder="1"/>
    <x:xf numFmtId="0" fontId="10" fillId="0" borderId="0" xfId="0" applyNumberFormat="1" applyFont="1" applyFill="1" applyBorder="1"/>
    <x:xf numFmtId="0" fontId="11" fillId="0" borderId="0" xfId="0" applyNumberFormat="1" applyFont="1" applyFill="1" applyBorder="1"/>
    <x:xf numFmtId="0" fontId="8" borderId="0" xfId="0" applyNumberFormat="1" applyFont="1" applyFill="0" applyBorder="1"/>
    <x:xf numFmtId="0" fontId="9" borderId="0" xfId="0" applyNumberFormat="1" applyFont="1" applyFill="0" applyBorder="1"/>
    <x:xf numFmtId="0" fontId="8" borderId="1" xfId="0" applyNumberFormat="1" applyFont="1" applyFill="0" applyBorder="1"/>
    <x:xf numFmtId="0" fontId="9" borderId="1" xfId="0" applyNumberFormat="1" applyFont="1" applyFill="0" applyBorder="1"/>
    <x:xf numFmtId="0" fontId="10" borderId="0" xfId="0" applyNumberFormat="1" applyFont="1" applyFill="0" applyBorder="1"/>
    <x:xf numFmtId="0" fontId="10" borderId="1" xfId="0" applyNumberFormat="1" applyFont="1" applyFill="0" applyBorder="1"/>
    <x:xf numFmtId="0" fontId="11" borderId="0" xfId="0" applyNumberFormat="1" applyFont="1" applyFill="0" applyBorder="1"/>
    <x:xf numFmtId="0" fontId="11" borderId="1" xfId="0" applyNumberFormat="1" applyFont="1" applyFill="0" applyBorder="1"/>
    <x:xf numFmtId="0" fontId="12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1cbe18d7ea4e21" /><Relationship Type="http://schemas.openxmlformats.org/officeDocument/2006/relationships/theme" Target="/xl/theme/theme1.xml" Id="Rbc523a3c3c2348ee" /><Relationship Type="http://schemas.openxmlformats.org/officeDocument/2006/relationships/sharedStrings" Target="/xl/sharedStrings.xml" Id="R83c4810996ea47e9" /><Relationship Type="http://schemas.openxmlformats.org/officeDocument/2006/relationships/worksheet" Target="/xl/worksheets/sheet1.xml" Id="Rb5fc179a772840ba" /><Relationship Type="http://schemas.openxmlformats.org/officeDocument/2006/relationships/worksheet" Target="/xl/worksheets/sheet2.xml" Id="R8836c835ab2c4516" /><Relationship Type="http://schemas.openxmlformats.org/officeDocument/2006/relationships/worksheet" Target="/xl/worksheets/sheet3.xml" Id="R3f8c11d5df0c448d" /><Relationship Type="http://schemas.openxmlformats.org/officeDocument/2006/relationships/worksheet" Target="/xl/worksheets/sheet4.xml" Id="R6d53c54952704630" /><Relationship Type="http://schemas.openxmlformats.org/officeDocument/2006/relationships/worksheet" Target="/xl/worksheets/sheet5.xml" Id="R682eb15c2ad4477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D7B6C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0" hidden="0" customWidth="1"/>
    <x:col min="2" max="2" width="16" hidden="0" customWidth="1"/>
    <x:col min="3" max="3" width="16" hidden="0" customWidth="1"/>
    <x:col min="4" max="4" width="16" hidden="0" customWidth="1"/>
    <x:col min="5" max="5" width="30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</x:cols>
  <x:sheetData>
    <x:row r="1" ht="27" customHeight="1">
      <x:c r="A1" s="11" t="str">
        <x:v>AI financial statement analysis | illustrative bank example</x:v>
      </x:c>
    </x:row>
    <x:row r="2" ht="27" customHeight="1">
      <x:c r="A2" s="2" t="str">
        <x:v>Source-backed review of profitability, efficiency, credit quality, liquidity, and capital</x:v>
      </x:c>
    </x:row>
    <x:row r="3" ht="27" customHeight="1"/>
    <x:row r="4" ht="27" customHeight="1">
      <x:c r="A4" s="5" t="str">
        <x:v>Metric</x:v>
      </x:c>
      <x:c r="B4" s="5" t="str">
        <x:v>2024</x:v>
      </x:c>
      <x:c r="C4" s="5" t="str">
        <x:v>2025</x:v>
      </x:c>
      <x:c r="D4" s="5" t="str">
        <x:v>Change</x:v>
      </x:c>
      <x:c r="E4" s="16" t="str">
        <x:v>2025 review</x:v>
      </x:c>
      <x:c r="F4" s="17"/>
      <x:c r="G4" s="17"/>
      <x:c r="H4" s="17"/>
      <x:c r="I4" s="17"/>
      <x:c r="J4" s="17"/>
    </x:row>
    <x:row r="5" ht="27" customHeight="1">
      <x:c r="A5" s="7" t="str">
        <x:v>Net interest margin</x:v>
      </x:c>
      <x:c r="B5" s="10" t="n">
        <x:f>'Ratio Analysis'!B6</x:f>
        <x:v>0.03855932203389831</x:v>
      </x:c>
      <x:c r="C5" s="12" t="n">
        <x:f>'Ratio Analysis'!C6</x:f>
        <x:v>0.03912175648702595</x:v>
      </x:c>
      <x:c r="D5" s="10" t="n">
        <x:f>'Ratio Analysis'!D6</x:f>
        <x:v>0.0005624344531276401</x:v>
      </x:c>
      <x:c r="E5" s="24" t="str">
        <x:v>Profitability</x:v>
      </x:c>
      <x:c r="F5" s="17"/>
      <x:c r="G5" s="17"/>
      <x:c r="H5" s="17"/>
      <x:c r="I5" s="17"/>
      <x:c r="J5" s="17"/>
    </x:row>
    <x:row r="6" ht="27" customHeight="1">
      <x:c r="A6" s="7" t="str">
        <x:v>Return on average assets</x:v>
      </x:c>
      <x:c r="B6" s="10" t="n">
        <x:f>'Ratio Analysis'!B7</x:f>
        <x:v>0.010476190476190476</x:v>
      </x:c>
      <x:c r="C6" s="12" t="n">
        <x:f>'Ratio Analysis'!C7</x:f>
        <x:v>0.01073345259391771</x:v>
      </x:c>
      <x:c r="D6" s="10" t="n">
        <x:f>'Ratio Analysis'!D7</x:f>
        <x:v>0.00025726211772723363</x:v>
      </x:c>
      <x:c r="E6" s="25" t="str">
        <x:v>ROA 1.07% | ROE 11.36% | confirm average balance basis</x:v>
      </x:c>
      <x:c r="F6" s="17"/>
      <x:c r="G6" s="17"/>
      <x:c r="H6" s="17"/>
      <x:c r="I6" s="17"/>
      <x:c r="J6" s="17"/>
    </x:row>
    <x:row r="7" ht="27" customHeight="1">
      <x:c r="A7" s="7" t="str">
        <x:v>Return on average equity</x:v>
      </x:c>
      <x:c r="B7" s="10" t="n">
        <x:f>'Ratio Analysis'!B8</x:f>
        <x:v>0.1111111111111111</x:v>
      </x:c>
      <x:c r="C7" s="12" t="n">
        <x:f>'Ratio Analysis'!C8</x:f>
        <x:v>0.11363636363636363</x:v>
      </x:c>
      <x:c r="D7" s="10" t="n">
        <x:f>'Ratio Analysis'!D8</x:f>
        <x:v>0.0025252525252525276</x:v>
      </x:c>
    </x:row>
    <x:row r="8" ht="27" customHeight="1">
      <x:c r="A8" s="7" t="str">
        <x:v>Efficiency ratio</x:v>
      </x:c>
      <x:c r="B8" s="10" t="n">
        <x:f>'Ratio Analysis'!B9</x:f>
        <x:v>0.6068376068376068</x:v>
      </x:c>
      <x:c r="C8" s="12" t="n">
        <x:f>'Ratio Analysis'!C9</x:f>
        <x:v>0.594488188976378</x:v>
      </x:c>
      <x:c r="D8" s="10" t="n">
        <x:f>'Ratio Analysis'!D9</x:f>
        <x:v>-0.012349417861228784</x:v>
      </x:c>
      <x:c r="E8" s="27" t="str">
        <x:v>Efficiency</x:v>
      </x:c>
      <x:c r="F8" s="17"/>
      <x:c r="G8" s="17"/>
      <x:c r="H8" s="17"/>
      <x:c r="I8" s="17"/>
      <x:c r="J8" s="17"/>
    </x:row>
    <x:row r="9" ht="27" customHeight="1">
      <x:c r="A9" s="7" t="str">
        <x:v>Loan-to-deposit ratio</x:v>
      </x:c>
      <x:c r="B9" s="10" t="n">
        <x:f>'Ratio Analysis'!B10</x:f>
        <x:v>0.8190045248868778</x:v>
      </x:c>
      <x:c r="C9" s="12" t="n">
        <x:f>'Ratio Analysis'!C10</x:f>
        <x:v>0.8311965811965812</x:v>
      </x:c>
      <x:c r="D9" s="10" t="n">
        <x:f>'Ratio Analysis'!D10</x:f>
        <x:v>0.012192056309703436</x:v>
      </x:c>
      <x:c r="E9" s="25" t="str">
        <x:v>59.45% | revenue growth outpaced noninterest expense</x:v>
      </x:c>
      <x:c r="F9" s="17"/>
      <x:c r="G9" s="17"/>
      <x:c r="H9" s="17"/>
      <x:c r="I9" s="17"/>
      <x:c r="J9" s="17"/>
    </x:row>
    <x:row r="10" ht="27" customHeight="1">
      <x:c r="A10" s="7" t="str">
        <x:v>Nonperforming loan ratio</x:v>
      </x:c>
      <x:c r="B10" s="10" t="n">
        <x:f>'Ratio Analysis'!B11</x:f>
        <x:v>0.008839779005524863</x:v>
      </x:c>
      <x:c r="C10" s="12" t="n">
        <x:f>'Ratio Analysis'!C11</x:f>
        <x:v>0.011053984575835476</x:v>
      </x:c>
      <x:c r="D10" s="10" t="n">
        <x:f>'Ratio Analysis'!D11</x:f>
        <x:v>0.0022142055703106133</x:v>
      </x:c>
    </x:row>
    <x:row r="11" ht="27" customHeight="1">
      <x:c r="A11" s="7" t="str">
        <x:v>Allowance coverage</x:v>
      </x:c>
      <x:c r="B11" s="10" t="n">
        <x:f>'Ratio Analysis'!B12</x:f>
        <x:v>1.5</x:v>
      </x:c>
      <x:c r="C11" s="12" t="n">
        <x:f>'Ratio Analysis'!C12</x:f>
        <x:v>1.2790697674418605</x:v>
      </x:c>
      <x:c r="D11" s="10" t="n">
        <x:f>'Ratio Analysis'!D12</x:f>
        <x:v>-0.22093023255813948</x:v>
      </x:c>
      <x:c r="E11" s="29" t="str">
        <x:v>Credit quality</x:v>
      </x:c>
      <x:c r="F11" s="17"/>
      <x:c r="G11" s="17"/>
      <x:c r="H11" s="17"/>
      <x:c r="I11" s="17"/>
      <x:c r="J11" s="17"/>
    </x:row>
    <x:row r="12" ht="27" customHeight="1">
      <x:c r="A12" s="7" t="str">
        <x:v>CET1 ratio</x:v>
      </x:c>
      <x:c r="B12" s="10" t="n">
        <x:f>'Ratio Analysis'!B13</x:f>
        <x:v>0.1291139240506329</x:v>
      </x:c>
      <x:c r="C12" s="12" t="n">
        <x:f>'Ratio Analysis'!C13</x:f>
        <x:v>0.1303827751196172</x:v>
      </x:c>
      <x:c r="D12" s="10" t="n">
        <x:f>'Ratio Analysis'!D13</x:f>
        <x:v>0.0012688510689843058</x:v>
      </x:c>
      <x:c r="E12" s="25" t="str">
        <x:v>NPL 1.11% | allowance coverage 127.91% | priority review</x:v>
      </x:c>
      <x:c r="F12" s="17"/>
      <x:c r="G12" s="17"/>
      <x:c r="H12" s="17"/>
      <x:c r="I12" s="17"/>
      <x:c r="J12" s="17"/>
    </x:row>
    <x:row r="13" ht="27" customHeight="1"/>
    <x:row r="14" ht="27" customHeight="1"/>
    <x:row r="15" ht="27" customHeight="1">
      <x:c r="A15" s="5" t="str">
        <x:v>Review area</x:v>
      </x:c>
      <x:c r="B15" s="5" t="str">
        <x:v>2024 value</x:v>
      </x:c>
      <x:c r="C15" s="5" t="str">
        <x:v>2025 value</x:v>
      </x:c>
      <x:c r="D15" s="5" t="str">
        <x:v>Direction</x:v>
      </x:c>
      <x:c r="E15" s="5" t="str">
        <x:v>Evidence question</x:v>
      </x:c>
      <x:c r="F15" s="5" t="str">
        <x:v>Status</x:v>
      </x:c>
    </x:row>
    <x:row r="16" ht="27" customHeight="1">
      <x:c r="A16" s="7" t="str">
        <x:v>Profitability</x:v>
      </x:c>
      <x:c r="B16" s="13" t="n">
        <x:f>B6</x:f>
        <x:v>0.010476190476190476</x:v>
      </x:c>
      <x:c r="C16" s="13" t="n">
        <x:f>C6</x:f>
        <x:v>0.01073345259391771</x:v>
      </x:c>
      <x:c r="D16" s="7" t="str">
        <x:f>IF(C6&gt;=B6,"Improved","Declined")</x:f>
        <x:v>Improved</x:v>
      </x:c>
      <x:c r="E16" s="7" t="str">
        <x:f>"ROA "&amp;TEXT(C6,"0.00%")&amp;"; verify income and average assets"</x:f>
        <x:v>ROA 1.07%; verify income and average assets</x:v>
      </x:c>
      <x:c r="F16" s="7" t="str">
        <x:f>"Review"</x:f>
        <x:v>Review</x:v>
      </x:c>
    </x:row>
    <x:row r="17" ht="27" customHeight="1">
      <x:c r="A17" s="7" t="str">
        <x:v>Efficiency</x:v>
      </x:c>
      <x:c r="B17" s="13" t="n">
        <x:f>B8</x:f>
        <x:v>0.6068376068376068</x:v>
      </x:c>
      <x:c r="C17" s="13" t="n">
        <x:f>C8</x:f>
        <x:v>0.594488188976378</x:v>
      </x:c>
      <x:c r="D17" s="7" t="str">
        <x:f>IF(C8&lt;=B8,"Improved","Declined")</x:f>
        <x:v>Improved</x:v>
      </x:c>
      <x:c r="E17" s="7" t="str">
        <x:f>"Efficiency "&amp;TEXT(C8,"0.00%")&amp;"; inspect revenue and expenses"</x:f>
        <x:v>Efficiency 59.45%; inspect revenue and expenses</x:v>
      </x:c>
      <x:c r="F17" s="7" t="str">
        <x:f>"Review"</x:f>
        <x:v>Review</x:v>
      </x:c>
    </x:row>
    <x:row r="18" ht="27" customHeight="1">
      <x:c r="A18" s="7" t="str">
        <x:v>Credit quality</x:v>
      </x:c>
      <x:c r="B18" s="13" t="n">
        <x:f>B10</x:f>
        <x:v>0.008839779005524863</x:v>
      </x:c>
      <x:c r="C18" s="13" t="n">
        <x:f>C10</x:f>
        <x:v>0.011053984575835476</x:v>
      </x:c>
      <x:c r="D18" s="7" t="str">
        <x:f>IF(C10&lt;=B10,"Improved","Declined")</x:f>
        <x:v>Declined</x:v>
      </x:c>
      <x:c r="E18" s="7" t="str">
        <x:f>"NPL ratio "&amp;TEXT(C10,"0.00%")&amp;"; inspect portfolio evidence"</x:f>
        <x:v>NPL ratio 1.11%; inspect portfolio evidence</x:v>
      </x:c>
      <x:c r="F18" s="7" t="str">
        <x:f>"Priority"</x:f>
        <x:v>Priority</x:v>
      </x:c>
    </x:row>
    <x:row r="19" ht="27" customHeight="1">
      <x:c r="A19" s="7" t="str">
        <x:v>Capital</x:v>
      </x:c>
      <x:c r="B19" s="13" t="n">
        <x:f>B12</x:f>
        <x:v>0.1291139240506329</x:v>
      </x:c>
      <x:c r="C19" s="13" t="n">
        <x:f>C12</x:f>
        <x:v>0.1303827751196172</x:v>
      </x:c>
      <x:c r="D19" s="7" t="str">
        <x:f>IF(C12&gt;=B12,"Improved","Declined")</x:f>
        <x:v>Improved</x:v>
      </x:c>
      <x:c r="E19" s="7" t="str">
        <x:f>"CET1 "&amp;TEXT(C12,"0.00%")&amp;"; review capital table"</x:f>
        <x:v>CET1 13.04%; review capital table</x:v>
      </x:c>
      <x:c r="F19" s="7" t="str">
        <x:f>"Review"</x:f>
        <x:v>Review</x:v>
      </x:c>
    </x:row>
    <x:row r="20" ht="27" customHeight="1"/>
    <x:row r="21" ht="27" customHeight="1"/>
    <x:row r="22" ht="27" customHeight="1">
      <x:c r="A22" s="30" t="str">
        <x:v>Illustrative sample only. Review source filings, definitions, accounting context, and material conclusions before use.</x:v>
      </x:c>
    </x:row>
  </x:sheetData>
  <x:mergeCells>
    <x:mergeCell ref="A1:J1"/>
    <x:mergeCell ref="A2:J2"/>
    <x:mergeCell ref="E4:J4"/>
    <x:mergeCell ref="E5:J5"/>
    <x:mergeCell ref="E6:J6"/>
    <x:mergeCell ref="E8:J8"/>
    <x:mergeCell ref="E9:J9"/>
    <x:mergeCell ref="E11:J11"/>
    <x:mergeCell ref="E12:J12"/>
    <x:mergeCell ref="A22:J2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46C12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29" hidden="0" customWidth="1"/>
    <x:col min="3" max="3" width="16" hidden="0" customWidth="1"/>
    <x:col min="4" max="4" width="16" hidden="0" customWidth="1"/>
    <x:col min="5" max="5" width="16" hidden="0" customWidth="1"/>
    <x:col min="6" max="6" width="38" hidden="0" customWidth="1"/>
    <x:col min="7" max="7" width="17" hidden="0" customWidth="1"/>
  </x:cols>
  <x:sheetData>
    <x:row r="1" ht="25" customHeight="1">
      <x:c r="A1" s="1" t="str">
        <x:v>Illustrative bank filing data | editable inputs</x:v>
      </x:c>
    </x:row>
    <x:row r="2" ht="25" customHeight="1">
      <x:c r="A2" s="2" t="str">
        <x:v>Replace yellow cells with reviewed values from uploaded statements or filing exports. Units: USD millions.</x:v>
      </x:c>
    </x:row>
    <x:row r="3" ht="25" customHeight="1"/>
    <x:row r="4" ht="25" customHeight="1"/>
    <x:row r="5" ht="25" customHeight="1">
      <x:c r="A5" s="5" t="str">
        <x:v>Statement</x:v>
      </x:c>
      <x:c r="B5" s="5" t="str">
        <x:v>Normalized metric</x:v>
      </x:c>
      <x:c r="C5" s="5" t="str">
        <x:v>2024</x:v>
      </x:c>
      <x:c r="D5" s="5" t="str">
        <x:v>2025</x:v>
      </x:c>
      <x:c r="E5" s="5" t="str">
        <x:v>YoY change</x:v>
      </x:c>
      <x:c r="F5" s="5" t="str">
        <x:v>Source reference</x:v>
      </x:c>
      <x:c r="G5" s="5" t="str">
        <x:v>Unit</x:v>
      </x:c>
    </x:row>
    <x:row r="6" ht="25" customHeight="1">
      <x:c r="A6" s="7" t="str">
        <x:v>Income</x:v>
      </x:c>
      <x:c r="B6" s="7" t="str">
        <x:v>Net interest income</x:v>
      </x:c>
      <x:c r="C6" s="8" t="n">
        <x:v>182</x:v>
      </x:c>
      <x:c r="D6" s="8" t="n">
        <x:v>196</x:v>
      </x:c>
      <x:c r="E6" s="9" t="n">
        <x:f>IF(C6=0,"N/M",D6/C6-1)</x:f>
        <x:v>0.07692307692307687</x:v>
      </x:c>
      <x:c r="F6" s="7" t="str">
        <x:v>10-K Item 8, income statement</x:v>
      </x:c>
      <x:c r="G6" s="7" t="str">
        <x:v>USD millions</x:v>
      </x:c>
    </x:row>
    <x:row r="7" ht="25" customHeight="1">
      <x:c r="A7" s="7" t="str">
        <x:v>Income</x:v>
      </x:c>
      <x:c r="B7" s="7" t="str">
        <x:v>Noninterest income</x:v>
      </x:c>
      <x:c r="C7" s="8" t="n">
        <x:v>52</x:v>
      </x:c>
      <x:c r="D7" s="8" t="n">
        <x:v>58</x:v>
      </x:c>
      <x:c r="E7" s="9" t="n">
        <x:f>IF(C7=0,"N/M",D7/C7-1)</x:f>
        <x:v>0.11538461538461542</x:v>
      </x:c>
      <x:c r="F7" s="7" t="str">
        <x:v>10-K Item 8, income statement</x:v>
      </x:c>
      <x:c r="G7" s="7" t="str">
        <x:v>USD millions</x:v>
      </x:c>
    </x:row>
    <x:row r="8" ht="25" customHeight="1">
      <x:c r="A8" s="7" t="str">
        <x:v>Income</x:v>
      </x:c>
      <x:c r="B8" s="7" t="str">
        <x:v>Provision for credit losses</x:v>
      </x:c>
      <x:c r="C8" s="8" t="n">
        <x:v>18</x:v>
      </x:c>
      <x:c r="D8" s="8" t="n">
        <x:v>24</x:v>
      </x:c>
      <x:c r="E8" s="9" t="n">
        <x:f>IF(C8=0,"N/M",D8/C8-1)</x:f>
        <x:v>0.33333333333333326</x:v>
      </x:c>
      <x:c r="F8" s="7" t="str">
        <x:v>10-K Item 8, income statement</x:v>
      </x:c>
      <x:c r="G8" s="7" t="str">
        <x:v>USD millions</x:v>
      </x:c>
    </x:row>
    <x:row r="9" ht="25" customHeight="1">
      <x:c r="A9" s="7" t="str">
        <x:v>Income</x:v>
      </x:c>
      <x:c r="B9" s="7" t="str">
        <x:v>Noninterest expense</x:v>
      </x:c>
      <x:c r="C9" s="8" t="n">
        <x:v>142</x:v>
      </x:c>
      <x:c r="D9" s="8" t="n">
        <x:v>151</x:v>
      </x:c>
      <x:c r="E9" s="9" t="n">
        <x:f>IF(C9=0,"N/M",D9/C9-1)</x:f>
        <x:v>0.06338028169014076</x:v>
      </x:c>
      <x:c r="F9" s="7" t="str">
        <x:v>10-K Item 8, income statement</x:v>
      </x:c>
      <x:c r="G9" s="7" t="str">
        <x:v>USD millions</x:v>
      </x:c>
    </x:row>
    <x:row r="10" ht="25" customHeight="1">
      <x:c r="A10" s="7" t="str">
        <x:v>Income</x:v>
      </x:c>
      <x:c r="B10" s="7" t="str">
        <x:v>Income tax expense</x:v>
      </x:c>
      <x:c r="C10" s="8" t="n">
        <x:v>19</x:v>
      </x:c>
      <x:c r="D10" s="8" t="n">
        <x:v>19</x:v>
      </x:c>
      <x:c r="E10" s="9" t="n">
        <x:f>IF(C10=0,"N/M",D10/C10-1)</x:f>
        <x:v>0</x:v>
      </x:c>
      <x:c r="F10" s="7" t="str">
        <x:v>10-K Item 8, income statement</x:v>
      </x:c>
      <x:c r="G10" s="7" t="str">
        <x:v>USD millions</x:v>
      </x:c>
    </x:row>
    <x:row r="11" ht="25" customHeight="1">
      <x:c r="A11" s="7" t="str">
        <x:v>Income</x:v>
      </x:c>
      <x:c r="B11" s="7" t="str">
        <x:v>Net income</x:v>
      </x:c>
      <x:c r="C11" s="8" t="n">
        <x:v>55</x:v>
      </x:c>
      <x:c r="D11" s="8" t="n">
        <x:v>60</x:v>
      </x:c>
      <x:c r="E11" s="9" t="n">
        <x:f>IF(C11=0,"N/M",D11/C11-1)</x:f>
        <x:v>0.09090909090909083</x:v>
      </x:c>
      <x:c r="F11" s="7" t="str">
        <x:v>10-K Item 8, income statement</x:v>
      </x:c>
      <x:c r="G11" s="7" t="str">
        <x:v>USD millions</x:v>
      </x:c>
    </x:row>
    <x:row r="12" ht="25" customHeight="1">
      <x:c r="A12" s="7" t="str">
        <x:v>Balance</x:v>
      </x:c>
      <x:c r="B12" s="7" t="str">
        <x:v>Total assets</x:v>
      </x:c>
      <x:c r="C12" s="8" t="n">
        <x:v>5400</x:v>
      </x:c>
      <x:c r="D12" s="8" t="n">
        <x:v>5780</x:v>
      </x:c>
      <x:c r="E12" s="9" t="n">
        <x:f>IF(C12=0,"N/M",D12/C12-1)</x:f>
        <x:v>0.07037037037037042</x:v>
      </x:c>
      <x:c r="F12" s="7" t="str">
        <x:v>10-K Item 8, balance sheet</x:v>
      </x:c>
      <x:c r="G12" s="7" t="str">
        <x:v>USD millions</x:v>
      </x:c>
    </x:row>
    <x:row r="13" ht="25" customHeight="1">
      <x:c r="A13" s="7" t="str">
        <x:v>Balance</x:v>
      </x:c>
      <x:c r="B13" s="7" t="str">
        <x:v>Average assets</x:v>
      </x:c>
      <x:c r="C13" s="8" t="n">
        <x:v>5250</x:v>
      </x:c>
      <x:c r="D13" s="8" t="n">
        <x:v>5590</x:v>
      </x:c>
      <x:c r="E13" s="9" t="n">
        <x:f>IF(C13=0,"N/M",D13/C13-1)</x:f>
        <x:v>0.0647619047619048</x:v>
      </x:c>
      <x:c r="F13" s="7" t="str">
        <x:v>Illustrative average from period balances</x:v>
      </x:c>
      <x:c r="G13" s="7" t="str">
        <x:v>USD millions</x:v>
      </x:c>
    </x:row>
    <x:row r="14" ht="25" customHeight="1">
      <x:c r="A14" s="7" t="str">
        <x:v>Balance</x:v>
      </x:c>
      <x:c r="B14" s="7" t="str">
        <x:v>Gross loans</x:v>
      </x:c>
      <x:c r="C14" s="8" t="n">
        <x:v>3620</x:v>
      </x:c>
      <x:c r="D14" s="8" t="n">
        <x:v>3890</x:v>
      </x:c>
      <x:c r="E14" s="9" t="n">
        <x:f>IF(C14=0,"N/M",D14/C14-1)</x:f>
        <x:v>0.07458563535911611</x:v>
      </x:c>
      <x:c r="F14" s="7" t="str">
        <x:v>10-K note: loans</x:v>
      </x:c>
      <x:c r="G14" s="7" t="str">
        <x:v>USD millions</x:v>
      </x:c>
    </x:row>
    <x:row r="15" ht="25" customHeight="1">
      <x:c r="A15" s="7" t="str">
        <x:v>Credit</x:v>
      </x:c>
      <x:c r="B15" s="7" t="str">
        <x:v>Nonperforming loans</x:v>
      </x:c>
      <x:c r="C15" s="8" t="n">
        <x:v>32</x:v>
      </x:c>
      <x:c r="D15" s="8" t="n">
        <x:v>43</x:v>
      </x:c>
      <x:c r="E15" s="9" t="n">
        <x:f>IF(C15=0,"N/M",D15/C15-1)</x:f>
        <x:v>0.34375</x:v>
      </x:c>
      <x:c r="F15" s="7" t="str">
        <x:v>10-K credit quality note</x:v>
      </x:c>
      <x:c r="G15" s="7" t="str">
        <x:v>USD millions</x:v>
      </x:c>
    </x:row>
    <x:row r="16" ht="25" customHeight="1">
      <x:c r="A16" s="7" t="str">
        <x:v>Credit</x:v>
      </x:c>
      <x:c r="B16" s="7" t="str">
        <x:v>Allowance for credit losses</x:v>
      </x:c>
      <x:c r="C16" s="8" t="n">
        <x:v>48</x:v>
      </x:c>
      <x:c r="D16" s="8" t="n">
        <x:v>55</x:v>
      </x:c>
      <x:c r="E16" s="9" t="n">
        <x:f>IF(C16=0,"N/M",D16/C16-1)</x:f>
        <x:v>0.14583333333333326</x:v>
      </x:c>
      <x:c r="F16" s="7" t="str">
        <x:v>10-K allowance note</x:v>
      </x:c>
      <x:c r="G16" s="7" t="str">
        <x:v>USD millions</x:v>
      </x:c>
    </x:row>
    <x:row r="17" ht="25" customHeight="1">
      <x:c r="A17" s="7" t="str">
        <x:v>Balance</x:v>
      </x:c>
      <x:c r="B17" s="7" t="str">
        <x:v>Total deposits</x:v>
      </x:c>
      <x:c r="C17" s="8" t="n">
        <x:v>4420</x:v>
      </x:c>
      <x:c r="D17" s="8" t="n">
        <x:v>4680</x:v>
      </x:c>
      <x:c r="E17" s="9" t="n">
        <x:f>IF(C17=0,"N/M",D17/C17-1)</x:f>
        <x:v>0.05882352941176472</x:v>
      </x:c>
      <x:c r="F17" s="7" t="str">
        <x:v>10-K Item 8, balance sheet</x:v>
      </x:c>
      <x:c r="G17" s="7" t="str">
        <x:v>USD millions</x:v>
      </x:c>
    </x:row>
    <x:row r="18" ht="25" customHeight="1">
      <x:c r="A18" s="7" t="str">
        <x:v>Balance</x:v>
      </x:c>
      <x:c r="B18" s="7" t="str">
        <x:v>Total equity</x:v>
      </x:c>
      <x:c r="C18" s="8" t="n">
        <x:v>510</x:v>
      </x:c>
      <x:c r="D18" s="8" t="n">
        <x:v>545</x:v>
      </x:c>
      <x:c r="E18" s="9" t="n">
        <x:f>IF(C18=0,"N/M",D18/C18-1)</x:f>
        <x:v>0.06862745098039214</x:v>
      </x:c>
      <x:c r="F18" s="7" t="str">
        <x:v>10-K Item 8, balance sheet</x:v>
      </x:c>
      <x:c r="G18" s="7" t="str">
        <x:v>USD millions</x:v>
      </x:c>
    </x:row>
    <x:row r="19" ht="25" customHeight="1">
      <x:c r="A19" s="7" t="str">
        <x:v>Balance</x:v>
      </x:c>
      <x:c r="B19" s="7" t="str">
        <x:v>Average equity</x:v>
      </x:c>
      <x:c r="C19" s="8" t="n">
        <x:v>495</x:v>
      </x:c>
      <x:c r="D19" s="8" t="n">
        <x:v>528</x:v>
      </x:c>
      <x:c r="E19" s="9" t="n">
        <x:f>IF(C19=0,"N/M",D19/C19-1)</x:f>
        <x:v>0.06666666666666665</x:v>
      </x:c>
      <x:c r="F19" s="7" t="str">
        <x:v>Illustrative average from period balances</x:v>
      </x:c>
      <x:c r="G19" s="7" t="str">
        <x:v>USD millions</x:v>
      </x:c>
    </x:row>
    <x:row r="20" ht="25" customHeight="1">
      <x:c r="A20" s="7" t="str">
        <x:v>Balance</x:v>
      </x:c>
      <x:c r="B20" s="7" t="str">
        <x:v>Average earning assets</x:v>
      </x:c>
      <x:c r="C20" s="8" t="n">
        <x:v>4720</x:v>
      </x:c>
      <x:c r="D20" s="8" t="n">
        <x:v>5010</x:v>
      </x:c>
      <x:c r="E20" s="9" t="n">
        <x:f>IF(C20=0,"N/M",D20/C20-1)</x:f>
        <x:v>0.06144067796610164</x:v>
      </x:c>
      <x:c r="F20" s="7" t="str">
        <x:v>Illustrative average from period balances</x:v>
      </x:c>
      <x:c r="G20" s="7" t="str">
        <x:v>USD millions</x:v>
      </x:c>
    </x:row>
    <x:row r="21" ht="25" customHeight="1">
      <x:c r="A21" s="7" t="str">
        <x:v>Capital</x:v>
      </x:c>
      <x:c r="B21" s="7" t="str">
        <x:v>Risk-weighted assets</x:v>
      </x:c>
      <x:c r="C21" s="8" t="n">
        <x:v>3950</x:v>
      </x:c>
      <x:c r="D21" s="8" t="n">
        <x:v>4180</x:v>
      </x:c>
      <x:c r="E21" s="9" t="n">
        <x:f>IF(C21=0,"N/M",D21/C21-1)</x:f>
        <x:v>0.05822784810126591</x:v>
      </x:c>
      <x:c r="F21" s="7" t="str">
        <x:v>Regulatory capital table</x:v>
      </x:c>
      <x:c r="G21" s="7" t="str">
        <x:v>USD millions</x:v>
      </x:c>
    </x:row>
    <x:row r="22" ht="25" customHeight="1">
      <x:c r="A22" s="7" t="str">
        <x:v>Capital</x:v>
      </x:c>
      <x:c r="B22" s="7" t="str">
        <x:v>CET1 capital</x:v>
      </x:c>
      <x:c r="C22" s="8" t="n">
        <x:v>510</x:v>
      </x:c>
      <x:c r="D22" s="8" t="n">
        <x:v>545</x:v>
      </x:c>
      <x:c r="E22" s="9" t="n">
        <x:f>IF(C22=0,"N/M",D22/C22-1)</x:f>
        <x:v>0.06862745098039214</x:v>
      </x:c>
      <x:c r="F22" s="7" t="str">
        <x:v>Regulatory capital table</x:v>
      </x:c>
      <x:c r="G22" s="7" t="str">
        <x:v>USD millions</x:v>
      </x:c>
    </x:row>
    <x:row r="23" ht="25" customHeight="1"/>
    <x:row r="24" ht="25" customHeight="1"/>
    <x:row r="25" ht="25" customHeight="1"/>
  </x:sheetData>
  <x:mergeCells>
    <x:mergeCell ref="A1:G1"/>
    <x:mergeCell ref="A2:G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315D9D"/>
  </x:sheetPr>
  <x:sheetViews>
    <x:sheetView showGridLines="0" workbookViewId="0"/>
  </x:sheetViews>
  <x:sheetFormatPr defaultRowHeight="15"/>
  <x:cols>
    <x:col min="1" max="1" width="28" hidden="0" customWidth="1"/>
    <x:col min="2" max="2" width="15" hidden="0" customWidth="1"/>
    <x:col min="3" max="3" width="15" hidden="0" customWidth="1"/>
    <x:col min="4" max="4" width="15" hidden="0" customWidth="1"/>
    <x:col min="5" max="5" width="18" hidden="0" customWidth="1"/>
    <x:col min="6" max="6" width="45" hidden="0" customWidth="1"/>
    <x:col min="7" max="7" width="34" hidden="0" customWidth="1"/>
  </x:cols>
  <x:sheetData>
    <x:row r="1" ht="27" customHeight="1">
      <x:c r="A1" s="1" t="str">
        <x:v>Formula-driven ratio analysis</x:v>
      </x:c>
    </x:row>
    <x:row r="2" ht="27" customHeight="1">
      <x:c r="A2" s="2" t="str">
        <x:v>Every result links to the Filing Data sheet. Confirm definitions before comparing with peers or regulatory data.</x:v>
      </x:c>
    </x:row>
    <x:row r="3" ht="27" customHeight="1"/>
    <x:row r="4" ht="27" customHeight="1"/>
    <x:row r="5" ht="27" customHeight="1">
      <x:c r="A5" s="5" t="str">
        <x:v>Metric</x:v>
      </x:c>
      <x:c r="B5" s="5" t="str">
        <x:v>2024</x:v>
      </x:c>
      <x:c r="C5" s="5" t="str">
        <x:v>2025</x:v>
      </x:c>
      <x:c r="D5" s="5" t="str">
        <x:v>Change</x:v>
      </x:c>
      <x:c r="E5" s="5" t="str">
        <x:v>Area</x:v>
      </x:c>
      <x:c r="F5" s="5" t="str">
        <x:v>Review signal</x:v>
      </x:c>
      <x:c r="G5" s="5" t="str">
        <x:v>Formula basis</x:v>
      </x:c>
    </x:row>
    <x:row r="6" ht="27" customHeight="1">
      <x:c r="A6" s="7" t="str">
        <x:v>Net interest margin</x:v>
      </x:c>
      <x:c r="B6" s="10" t="n">
        <x:f>'Filing Data'!C6/'Filing Data'!C20</x:f>
        <x:v>0.03855932203389831</x:v>
      </x:c>
      <x:c r="C6" s="10" t="n">
        <x:f>'Filing Data'!D6/'Filing Data'!D20</x:f>
        <x:v>0.03912175648702595</x:v>
      </x:c>
      <x:c r="D6" s="10" t="n">
        <x:f>C6-B6</x:f>
        <x:v>0.0005624344531276401</x:v>
      </x:c>
      <x:c r="E6" s="7" t="str">
        <x:v>Profitability</x:v>
      </x:c>
      <x:c r="F6" s="7" t="str">
        <x:v>Review earning-asset mix and funding costs</x:v>
      </x:c>
      <x:c r="G6" s="7" t="str">
        <x:v>NII / avg earning assets</x:v>
      </x:c>
    </x:row>
    <x:row r="7" ht="27" customHeight="1">
      <x:c r="A7" s="7" t="str">
        <x:v>Return on average assets</x:v>
      </x:c>
      <x:c r="B7" s="10" t="n">
        <x:f>'Filing Data'!C11/'Filing Data'!C13</x:f>
        <x:v>0.010476190476190476</x:v>
      </x:c>
      <x:c r="C7" s="10" t="n">
        <x:f>'Filing Data'!D11/'Filing Data'!D13</x:f>
        <x:v>0.01073345259391771</x:v>
      </x:c>
      <x:c r="D7" s="10" t="n">
        <x:f>C7-B7</x:f>
        <x:v>0.00025726211772723363</x:v>
      </x:c>
      <x:c r="E7" s="7" t="str">
        <x:v>Profitability</x:v>
      </x:c>
      <x:c r="F7" s="7" t="str">
        <x:v>Test whether earnings kept pace with assets</x:v>
      </x:c>
      <x:c r="G7" s="7" t="str">
        <x:v>Net income / avg assets</x:v>
      </x:c>
    </x:row>
    <x:row r="8" ht="27" customHeight="1">
      <x:c r="A8" s="7" t="str">
        <x:v>Return on average equity</x:v>
      </x:c>
      <x:c r="B8" s="10" t="n">
        <x:f>'Filing Data'!C11/'Filing Data'!C19</x:f>
        <x:v>0.1111111111111111</x:v>
      </x:c>
      <x:c r="C8" s="10" t="n">
        <x:f>'Filing Data'!D11/'Filing Data'!D19</x:f>
        <x:v>0.11363636363636363</x:v>
      </x:c>
      <x:c r="D8" s="10" t="n">
        <x:f>C8-B8</x:f>
        <x:v>0.0025252525252525276</x:v>
      </x:c>
      <x:c r="E8" s="7" t="str">
        <x:v>Profitability</x:v>
      </x:c>
      <x:c r="F8" s="7" t="str">
        <x:v>Separate earnings growth from capital effects</x:v>
      </x:c>
      <x:c r="G8" s="7" t="str">
        <x:v>Net income / avg equity</x:v>
      </x:c>
    </x:row>
    <x:row r="9" ht="27" customHeight="1">
      <x:c r="A9" s="7" t="str">
        <x:v>Efficiency ratio</x:v>
      </x:c>
      <x:c r="B9" s="10" t="n">
        <x:f>'Filing Data'!C9/('Filing Data'!C6+'Filing Data'!C7)</x:f>
        <x:v>0.6068376068376068</x:v>
      </x:c>
      <x:c r="C9" s="10" t="n">
        <x:f>'Filing Data'!D9/('Filing Data'!D6+'Filing Data'!D7)</x:f>
        <x:v>0.594488188976378</x:v>
      </x:c>
      <x:c r="D9" s="10" t="n">
        <x:f>C9-B9</x:f>
        <x:v>-0.012349417861228784</x:v>
      </x:c>
      <x:c r="E9" s="7" t="str">
        <x:v>Efficiency</x:v>
      </x:c>
      <x:c r="F9" s="7" t="str">
        <x:v>Lower is generally more efficient; inspect scope</x:v>
      </x:c>
      <x:c r="G9" s="7" t="str">
        <x:v>Noninterest expense / operating revenue</x:v>
      </x:c>
    </x:row>
    <x:row r="10" ht="27" customHeight="1">
      <x:c r="A10" s="7" t="str">
        <x:v>Loan-to-deposit ratio</x:v>
      </x:c>
      <x:c r="B10" s="10" t="n">
        <x:f>'Filing Data'!C14/'Filing Data'!C17</x:f>
        <x:v>0.8190045248868778</x:v>
      </x:c>
      <x:c r="C10" s="10" t="n">
        <x:f>'Filing Data'!D14/'Filing Data'!D17</x:f>
        <x:v>0.8311965811965812</x:v>
      </x:c>
      <x:c r="D10" s="10" t="n">
        <x:f>C10-B10</x:f>
        <x:v>0.012192056309703436</x:v>
      </x:c>
      <x:c r="E10" s="7" t="str">
        <x:v>Liquidity</x:v>
      </x:c>
      <x:c r="F10" s="7" t="str">
        <x:v>Review funding and liquidity context</x:v>
      </x:c>
      <x:c r="G10" s="7" t="str">
        <x:v>Gross loans / deposits</x:v>
      </x:c>
    </x:row>
    <x:row r="11" ht="27" customHeight="1">
      <x:c r="A11" s="7" t="str">
        <x:v>Nonperforming loan ratio</x:v>
      </x:c>
      <x:c r="B11" s="10" t="n">
        <x:f>'Filing Data'!C15/'Filing Data'!C14</x:f>
        <x:v>0.008839779005524863</x:v>
      </x:c>
      <x:c r="C11" s="10" t="n">
        <x:f>'Filing Data'!D15/'Filing Data'!D14</x:f>
        <x:v>0.011053984575835476</x:v>
      </x:c>
      <x:c r="D11" s="10" t="n">
        <x:f>C11-B11</x:f>
        <x:v>0.0022142055703106133</x:v>
      </x:c>
      <x:c r="E11" s="7" t="str">
        <x:v>Credit quality</x:v>
      </x:c>
      <x:c r="F11" s="7" t="str">
        <x:v>Trace portfolio and delinquency drivers</x:v>
      </x:c>
      <x:c r="G11" s="7" t="str">
        <x:v>NPL / gross loans</x:v>
      </x:c>
    </x:row>
    <x:row r="12" ht="27" customHeight="1">
      <x:c r="A12" s="7" t="str">
        <x:v>Allowance coverage</x:v>
      </x:c>
      <x:c r="B12" s="10" t="n">
        <x:f>'Filing Data'!C16/'Filing Data'!C15</x:f>
        <x:v>1.5</x:v>
      </x:c>
      <x:c r="C12" s="10" t="n">
        <x:f>'Filing Data'!D16/'Filing Data'!D15</x:f>
        <x:v>1.2790697674418605</x:v>
      </x:c>
      <x:c r="D12" s="10" t="n">
        <x:f>C12-B12</x:f>
        <x:v>-0.22093023255813948</x:v>
      </x:c>
      <x:c r="E12" s="7" t="str">
        <x:v>Credit quality</x:v>
      </x:c>
      <x:c r="F12" s="7" t="str">
        <x:v>Read allowance methodology and charge-offs</x:v>
      </x:c>
      <x:c r="G12" s="7" t="str">
        <x:v>Allowance / NPL</x:v>
      </x:c>
    </x:row>
    <x:row r="13" ht="27" customHeight="1">
      <x:c r="A13" s="7" t="str">
        <x:v>CET1 ratio</x:v>
      </x:c>
      <x:c r="B13" s="10" t="n">
        <x:f>'Filing Data'!C22/'Filing Data'!C21</x:f>
        <x:v>0.1291139240506329</x:v>
      </x:c>
      <x:c r="C13" s="10" t="n">
        <x:f>'Filing Data'!D22/'Filing Data'!D21</x:f>
        <x:v>0.1303827751196172</x:v>
      </x:c>
      <x:c r="D13" s="10" t="n">
        <x:f>C13-B13</x:f>
        <x:v>0.0012688510689843058</x:v>
      </x:c>
      <x:c r="E13" s="7" t="str">
        <x:v>Capital</x:v>
      </x:c>
      <x:c r="F13" s="7" t="str">
        <x:v>Review capital and risk-weighted assets</x:v>
      </x:c>
      <x:c r="G13" s="7" t="str">
        <x:v>CET1 capital / RWA</x:v>
      </x:c>
    </x:row>
    <x:row r="14" ht="27" customHeight="1"/>
    <x:row r="15" ht="27" customHeight="1"/>
    <x:row r="16" ht="27" customHeight="1"/>
    <x:row r="17" ht="27" customHeight="1"/>
    <x:row r="18" ht="27" customHeight="1"/>
  </x:sheetData>
  <x:mergeCells>
    <x:mergeCell ref="A1:G1"/>
    <x:mergeCell ref="A2:G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9" hidden="0" customWidth="1"/>
    <x:col min="2" max="2" width="29" hidden="0" customWidth="1"/>
    <x:col min="3" max="3" width="18" hidden="0" customWidth="1"/>
    <x:col min="4" max="4" width="18" hidden="0" customWidth="1"/>
    <x:col min="5" max="5" width="18" hidden="0" customWidth="1"/>
    <x:col min="6" max="6" width="38" hidden="0" customWidth="1"/>
    <x:col min="7" max="7" width="27" hidden="0" customWidth="1"/>
    <x:col min="8" max="8" width="18" hidden="0" customWidth="1"/>
  </x:cols>
  <x:sheetData>
    <x:row r="1" ht="24" customHeight="1">
      <x:c r="A1" s="1" t="str">
        <x:v>Source map and review status</x:v>
      </x:c>
    </x:row>
    <x:row r="2" ht="24" customHeight="1">
      <x:c r="A2" s="2" t="str">
        <x:v>Preserve original labels and filing locations. Proposed mappings should be approved before use.</x:v>
      </x:c>
    </x:row>
    <x:row r="3" ht="24" customHeight="1"/>
    <x:row r="4" ht="24" customHeight="1"/>
    <x:row r="5" ht="24" customHeight="1">
      <x:c r="A5" s="5" t="str">
        <x:v>Original label</x:v>
      </x:c>
      <x:c r="B5" s="5" t="str">
        <x:v>Normalized metric</x:v>
      </x:c>
      <x:c r="C5" s="5" t="str">
        <x:v>Form</x:v>
      </x:c>
      <x:c r="D5" s="5" t="str">
        <x:v>Period</x:v>
      </x:c>
      <x:c r="E5" s="5" t="str">
        <x:v>Unit</x:v>
      </x:c>
      <x:c r="F5" s="5" t="str">
        <x:v>Source location</x:v>
      </x:c>
      <x:c r="G5" s="5" t="str">
        <x:v>Mapping basis</x:v>
      </x:c>
      <x:c r="H5" s="5" t="str">
        <x:v>Review status</x:v>
      </x:c>
    </x:row>
    <x:row r="6" ht="24" customHeight="1">
      <x:c r="A6" s="7" t="str">
        <x:v>Net interest income</x:v>
      </x:c>
      <x:c r="B6" s="7" t="str">
        <x:v>Net interest income</x:v>
      </x:c>
      <x:c r="C6" s="7" t="str">
        <x:v>10-K</x:v>
      </x:c>
      <x:c r="D6" s="7" t="str">
        <x:v>2024 and 2025</x:v>
      </x:c>
      <x:c r="E6" s="7" t="str">
        <x:v>USD millions</x:v>
      </x:c>
      <x:c r="F6" s="7" t="str">
        <x:v>10-K Item 8, income statement</x:v>
      </x:c>
      <x:c r="G6" s="7" t="str">
        <x:v>Exact illustrative label</x:v>
      </x:c>
      <x:c r="H6" s="7" t="str">
        <x:v>Approved</x:v>
      </x:c>
    </x:row>
    <x:row r="7" ht="24" customHeight="1">
      <x:c r="A7" s="7" t="str">
        <x:v>Noninterest income</x:v>
      </x:c>
      <x:c r="B7" s="7" t="str">
        <x:v>Noninterest income</x:v>
      </x:c>
      <x:c r="C7" s="7" t="str">
        <x:v>10-K</x:v>
      </x:c>
      <x:c r="D7" s="7" t="str">
        <x:v>2024 and 2025</x:v>
      </x:c>
      <x:c r="E7" s="7" t="str">
        <x:v>USD millions</x:v>
      </x:c>
      <x:c r="F7" s="7" t="str">
        <x:v>10-K Item 8, income statement</x:v>
      </x:c>
      <x:c r="G7" s="7" t="str">
        <x:v>Exact illustrative label</x:v>
      </x:c>
      <x:c r="H7" s="7" t="str">
        <x:v>Approved</x:v>
      </x:c>
    </x:row>
    <x:row r="8" ht="24" customHeight="1">
      <x:c r="A8" s="7" t="str">
        <x:v>Provision for credit losses</x:v>
      </x:c>
      <x:c r="B8" s="7" t="str">
        <x:v>Provision for credit losses</x:v>
      </x:c>
      <x:c r="C8" s="7" t="str">
        <x:v>10-K</x:v>
      </x:c>
      <x:c r="D8" s="7" t="str">
        <x:v>2024 and 2025</x:v>
      </x:c>
      <x:c r="E8" s="7" t="str">
        <x:v>USD millions</x:v>
      </x:c>
      <x:c r="F8" s="7" t="str">
        <x:v>10-K Item 8, income statement</x:v>
      </x:c>
      <x:c r="G8" s="7" t="str">
        <x:v>Exact illustrative label</x:v>
      </x:c>
      <x:c r="H8" s="7" t="str">
        <x:v>Approved</x:v>
      </x:c>
    </x:row>
    <x:row r="9" ht="24" customHeight="1">
      <x:c r="A9" s="7" t="str">
        <x:v>Noninterest expense</x:v>
      </x:c>
      <x:c r="B9" s="7" t="str">
        <x:v>Noninterest expense</x:v>
      </x:c>
      <x:c r="C9" s="7" t="str">
        <x:v>10-K</x:v>
      </x:c>
      <x:c r="D9" s="7" t="str">
        <x:v>2024 and 2025</x:v>
      </x:c>
      <x:c r="E9" s="7" t="str">
        <x:v>USD millions</x:v>
      </x:c>
      <x:c r="F9" s="7" t="str">
        <x:v>10-K Item 8, income statement</x:v>
      </x:c>
      <x:c r="G9" s="7" t="str">
        <x:v>Exact illustrative label</x:v>
      </x:c>
      <x:c r="H9" s="7" t="str">
        <x:v>Approved</x:v>
      </x:c>
    </x:row>
    <x:row r="10" ht="24" customHeight="1">
      <x:c r="A10" s="7" t="str">
        <x:v>Income tax expense</x:v>
      </x:c>
      <x:c r="B10" s="7" t="str">
        <x:v>Income tax expense</x:v>
      </x:c>
      <x:c r="C10" s="7" t="str">
        <x:v>10-K</x:v>
      </x:c>
      <x:c r="D10" s="7" t="str">
        <x:v>2024 and 2025</x:v>
      </x:c>
      <x:c r="E10" s="7" t="str">
        <x:v>USD millions</x:v>
      </x:c>
      <x:c r="F10" s="7" t="str">
        <x:v>10-K Item 8, income statement</x:v>
      </x:c>
      <x:c r="G10" s="7" t="str">
        <x:v>Exact illustrative label</x:v>
      </x:c>
      <x:c r="H10" s="7" t="str">
        <x:v>Approved</x:v>
      </x:c>
    </x:row>
    <x:row r="11" ht="24" customHeight="1">
      <x:c r="A11" s="7" t="str">
        <x:v>Net income</x:v>
      </x:c>
      <x:c r="B11" s="7" t="str">
        <x:v>Net income</x:v>
      </x:c>
      <x:c r="C11" s="7" t="str">
        <x:v>10-K</x:v>
      </x:c>
      <x:c r="D11" s="7" t="str">
        <x:v>2024 and 2025</x:v>
      </x:c>
      <x:c r="E11" s="7" t="str">
        <x:v>USD millions</x:v>
      </x:c>
      <x:c r="F11" s="7" t="str">
        <x:v>10-K Item 8, income statement</x:v>
      </x:c>
      <x:c r="G11" s="7" t="str">
        <x:v>Exact illustrative label</x:v>
      </x:c>
      <x:c r="H11" s="7" t="str">
        <x:v>Approved</x:v>
      </x:c>
    </x:row>
    <x:row r="12" ht="24" customHeight="1">
      <x:c r="A12" s="7" t="str">
        <x:v>Total assets</x:v>
      </x:c>
      <x:c r="B12" s="7" t="str">
        <x:v>Total assets</x:v>
      </x:c>
      <x:c r="C12" s="7" t="str">
        <x:v>10-K</x:v>
      </x:c>
      <x:c r="D12" s="7" t="str">
        <x:v>2024 and 2025</x:v>
      </x:c>
      <x:c r="E12" s="7" t="str">
        <x:v>USD millions</x:v>
      </x:c>
      <x:c r="F12" s="7" t="str">
        <x:v>10-K Item 8, balance sheet</x:v>
      </x:c>
      <x:c r="G12" s="7" t="str">
        <x:v>Exact illustrative label</x:v>
      </x:c>
      <x:c r="H12" s="7" t="str">
        <x:v>Approved</x:v>
      </x:c>
    </x:row>
    <x:row r="13" ht="24" customHeight="1">
      <x:c r="A13" s="7" t="str">
        <x:v>Average assets</x:v>
      </x:c>
      <x:c r="B13" s="7" t="str">
        <x:v>Average assets</x:v>
      </x:c>
      <x:c r="C13" s="7" t="str">
        <x:v>10-K</x:v>
      </x:c>
      <x:c r="D13" s="7" t="str">
        <x:v>2024 and 2025</x:v>
      </x:c>
      <x:c r="E13" s="7" t="str">
        <x:v>USD millions</x:v>
      </x:c>
      <x:c r="F13" s="7" t="str">
        <x:v>Illustrative average from period balances</x:v>
      </x:c>
      <x:c r="G13" s="7" t="str">
        <x:v>Exact illustrative label</x:v>
      </x:c>
      <x:c r="H13" s="7" t="str">
        <x:v>Approved</x:v>
      </x:c>
    </x:row>
    <x:row r="14" ht="24" customHeight="1">
      <x:c r="A14" s="7" t="str">
        <x:v>Gross loans</x:v>
      </x:c>
      <x:c r="B14" s="7" t="str">
        <x:v>Gross loans</x:v>
      </x:c>
      <x:c r="C14" s="7" t="str">
        <x:v>10-K</x:v>
      </x:c>
      <x:c r="D14" s="7" t="str">
        <x:v>2024 and 2025</x:v>
      </x:c>
      <x:c r="E14" s="7" t="str">
        <x:v>USD millions</x:v>
      </x:c>
      <x:c r="F14" s="7" t="str">
        <x:v>10-K note: loans</x:v>
      </x:c>
      <x:c r="G14" s="7" t="str">
        <x:v>Exact illustrative label</x:v>
      </x:c>
      <x:c r="H14" s="7" t="str">
        <x:v>Approved</x:v>
      </x:c>
    </x:row>
    <x:row r="15" ht="24" customHeight="1">
      <x:c r="A15" s="7" t="str">
        <x:v>Nonperforming loans</x:v>
      </x:c>
      <x:c r="B15" s="7" t="str">
        <x:v>Nonperforming loans</x:v>
      </x:c>
      <x:c r="C15" s="7" t="str">
        <x:v>10-K</x:v>
      </x:c>
      <x:c r="D15" s="7" t="str">
        <x:v>2024 and 2025</x:v>
      </x:c>
      <x:c r="E15" s="7" t="str">
        <x:v>USD millions</x:v>
      </x:c>
      <x:c r="F15" s="7" t="str">
        <x:v>10-K credit quality note</x:v>
      </x:c>
      <x:c r="G15" s="7" t="str">
        <x:v>Exact illustrative label</x:v>
      </x:c>
      <x:c r="H15" s="7" t="str">
        <x:v>Approved</x:v>
      </x:c>
    </x:row>
    <x:row r="16" ht="24" customHeight="1">
      <x:c r="A16" s="7" t="str">
        <x:v>Allowance for credit losses</x:v>
      </x:c>
      <x:c r="B16" s="7" t="str">
        <x:v>Allowance for credit losses</x:v>
      </x:c>
      <x:c r="C16" s="7" t="str">
        <x:v>10-K</x:v>
      </x:c>
      <x:c r="D16" s="7" t="str">
        <x:v>2024 and 2025</x:v>
      </x:c>
      <x:c r="E16" s="7" t="str">
        <x:v>USD millions</x:v>
      </x:c>
      <x:c r="F16" s="7" t="str">
        <x:v>10-K allowance note</x:v>
      </x:c>
      <x:c r="G16" s="7" t="str">
        <x:v>Exact illustrative label</x:v>
      </x:c>
      <x:c r="H16" s="7" t="str">
        <x:v>Approved</x:v>
      </x:c>
    </x:row>
    <x:row r="17" ht="24" customHeight="1">
      <x:c r="A17" s="7" t="str">
        <x:v>Total deposits</x:v>
      </x:c>
      <x:c r="B17" s="7" t="str">
        <x:v>Total deposits</x:v>
      </x:c>
      <x:c r="C17" s="7" t="str">
        <x:v>10-K</x:v>
      </x:c>
      <x:c r="D17" s="7" t="str">
        <x:v>2024 and 2025</x:v>
      </x:c>
      <x:c r="E17" s="7" t="str">
        <x:v>USD millions</x:v>
      </x:c>
      <x:c r="F17" s="7" t="str">
        <x:v>10-K Item 8, balance sheet</x:v>
      </x:c>
      <x:c r="G17" s="7" t="str">
        <x:v>Exact illustrative label</x:v>
      </x:c>
      <x:c r="H17" s="7" t="str">
        <x:v>Approved</x:v>
      </x:c>
    </x:row>
    <x:row r="18" ht="24" customHeight="1">
      <x:c r="A18" s="7" t="str">
        <x:v>Total equity</x:v>
      </x:c>
      <x:c r="B18" s="7" t="str">
        <x:v>Total equity</x:v>
      </x:c>
      <x:c r="C18" s="7" t="str">
        <x:v>10-K</x:v>
      </x:c>
      <x:c r="D18" s="7" t="str">
        <x:v>2024 and 2025</x:v>
      </x:c>
      <x:c r="E18" s="7" t="str">
        <x:v>USD millions</x:v>
      </x:c>
      <x:c r="F18" s="7" t="str">
        <x:v>10-K Item 8, balance sheet</x:v>
      </x:c>
      <x:c r="G18" s="7" t="str">
        <x:v>Exact illustrative label</x:v>
      </x:c>
      <x:c r="H18" s="7" t="str">
        <x:v>Approved</x:v>
      </x:c>
    </x:row>
    <x:row r="19" ht="24" customHeight="1">
      <x:c r="A19" s="7" t="str">
        <x:v>Average equity</x:v>
      </x:c>
      <x:c r="B19" s="7" t="str">
        <x:v>Average equity</x:v>
      </x:c>
      <x:c r="C19" s="7" t="str">
        <x:v>10-K</x:v>
      </x:c>
      <x:c r="D19" s="7" t="str">
        <x:v>2024 and 2025</x:v>
      </x:c>
      <x:c r="E19" s="7" t="str">
        <x:v>USD millions</x:v>
      </x:c>
      <x:c r="F19" s="7" t="str">
        <x:v>Illustrative average from period balances</x:v>
      </x:c>
      <x:c r="G19" s="7" t="str">
        <x:v>Exact illustrative label</x:v>
      </x:c>
      <x:c r="H19" s="7" t="str">
        <x:v>Approved</x:v>
      </x:c>
    </x:row>
    <x:row r="20" ht="24" customHeight="1">
      <x:c r="A20" s="7" t="str">
        <x:v>Average earning assets</x:v>
      </x:c>
      <x:c r="B20" s="7" t="str">
        <x:v>Average earning assets</x:v>
      </x:c>
      <x:c r="C20" s="7" t="str">
        <x:v>10-K</x:v>
      </x:c>
      <x:c r="D20" s="7" t="str">
        <x:v>2024 and 2025</x:v>
      </x:c>
      <x:c r="E20" s="7" t="str">
        <x:v>USD millions</x:v>
      </x:c>
      <x:c r="F20" s="7" t="str">
        <x:v>Illustrative average from period balances</x:v>
      </x:c>
      <x:c r="G20" s="7" t="str">
        <x:v>Exact illustrative label</x:v>
      </x:c>
      <x:c r="H20" s="7" t="str">
        <x:v>Approved</x:v>
      </x:c>
    </x:row>
    <x:row r="21" ht="24" customHeight="1">
      <x:c r="A21" s="7" t="str">
        <x:v>Risk-weighted assets</x:v>
      </x:c>
      <x:c r="B21" s="7" t="str">
        <x:v>Risk-weighted assets</x:v>
      </x:c>
      <x:c r="C21" s="7" t="str">
        <x:v>Capital report</x:v>
      </x:c>
      <x:c r="D21" s="7" t="str">
        <x:v>2024 and 2025</x:v>
      </x:c>
      <x:c r="E21" s="7" t="str">
        <x:v>USD millions</x:v>
      </x:c>
      <x:c r="F21" s="7" t="str">
        <x:v>Regulatory capital table</x:v>
      </x:c>
      <x:c r="G21" s="7" t="str">
        <x:v>Exact illustrative label</x:v>
      </x:c>
      <x:c r="H21" s="7" t="str">
        <x:v>Approved</x:v>
      </x:c>
    </x:row>
    <x:row r="22" ht="24" customHeight="1">
      <x:c r="A22" s="7" t="str">
        <x:v>CET1 capital</x:v>
      </x:c>
      <x:c r="B22" s="7" t="str">
        <x:v>CET1 capital</x:v>
      </x:c>
      <x:c r="C22" s="7" t="str">
        <x:v>Capital report</x:v>
      </x:c>
      <x:c r="D22" s="7" t="str">
        <x:v>2024 and 2025</x:v>
      </x:c>
      <x:c r="E22" s="7" t="str">
        <x:v>USD millions</x:v>
      </x:c>
      <x:c r="F22" s="7" t="str">
        <x:v>Regulatory capital table</x:v>
      </x:c>
      <x:c r="G22" s="7" t="str">
        <x:v>Exact illustrative label</x:v>
      </x:c>
      <x:c r="H22" s="7" t="str">
        <x:v>Approved</x:v>
      </x:c>
    </x:row>
    <x:row r="23" ht="24" customHeight="1"/>
    <x:row r="24" ht="24" customHeight="1"/>
  </x:sheetData>
  <x:mergeCells>
    <x:mergeCell ref="A1:H1"/>
    <x:mergeCell ref="A2:H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8" hidden="0" customWidth="1"/>
    <x:col min="3" max="3" width="22" hidden="0" customWidth="1"/>
    <x:col min="4" max="4" width="48" hidden="0" customWidth="1"/>
  </x:cols>
  <x:sheetData>
    <x:row r="1" ht="28" customHeight="1">
      <x:c r="A1" s="1" t="str">
        <x:v>Method, controls, and limitations</x:v>
      </x:c>
    </x:row>
    <x:row r="2" ht="28" customHeight="1"/>
    <x:row r="3" ht="28" customHeight="1"/>
    <x:row r="4" ht="28" customHeight="1">
      <x:c r="A4" s="5" t="str">
        <x:v>Control</x:v>
      </x:c>
      <x:c r="B4" s="5" t="str">
        <x:v>Definition</x:v>
      </x:c>
      <x:c r="C4" s="5" t="str">
        <x:v>Owner</x:v>
      </x:c>
      <x:c r="D4" s="5" t="str">
        <x:v>Required action</x:v>
      </x:c>
    </x:row>
    <x:row r="5" ht="28" customHeight="1">
      <x:c r="A5" s="7" t="str">
        <x:v>Period basis</x:v>
      </x:c>
      <x:c r="B5" s="7" t="str">
        <x:v>Annual comparative periods</x:v>
      </x:c>
      <x:c r="C5" s="7" t="str">
        <x:v>Finance</x:v>
      </x:c>
      <x:c r="D5" s="7" t="str">
        <x:v>Confirm fiscal year and comparability</x:v>
      </x:c>
    </x:row>
    <x:row r="6" ht="28" customHeight="1">
      <x:c r="A6" s="7" t="str">
        <x:v>Currency and unit</x:v>
      </x:c>
      <x:c r="B6" s="7" t="str">
        <x:v>USD millions</x:v>
      </x:c>
      <x:c r="C6" s="7" t="str">
        <x:v>Finance</x:v>
      </x:c>
      <x:c r="D6" s="7" t="str">
        <x:v>Retain original scale before conversion</x:v>
      </x:c>
    </x:row>
    <x:row r="7" ht="28" customHeight="1">
      <x:c r="A7" s="7" t="str">
        <x:v>Average balances</x:v>
      </x:c>
      <x:c r="B7" s="7" t="str">
        <x:v>Illustrative average values</x:v>
      </x:c>
      <x:c r="C7" s="7" t="str">
        <x:v>Finance</x:v>
      </x:c>
      <x:c r="D7" s="7" t="str">
        <x:v>Replace with approved average balance method</x:v>
      </x:c>
    </x:row>
    <x:row r="8" ht="28" customHeight="1">
      <x:c r="A8" s="7" t="str">
        <x:v>Zero denominator</x:v>
      </x:c>
      <x:c r="B8" s="7" t="str">
        <x:v>Display N/M</x:v>
      </x:c>
      <x:c r="C8" s="7" t="str">
        <x:v>Model owner</x:v>
      </x:c>
      <x:c r="D8" s="7" t="str">
        <x:v>Do not force a percentage</x:v>
      </x:c>
    </x:row>
    <x:row r="9" ht="28" customHeight="1">
      <x:c r="A9" s="7" t="str">
        <x:v>Restatements</x:v>
      </x:c>
      <x:c r="B9" s="7" t="str">
        <x:v>Not present in sample</x:v>
      </x:c>
      <x:c r="C9" s="7" t="str">
        <x:v>Accounting</x:v>
      </x:c>
      <x:c r="D9" s="7" t="str">
        <x:v>Record original and restated basis</x:v>
      </x:c>
    </x:row>
    <x:row r="10" ht="28" customHeight="1">
      <x:c r="A10" s="7" t="str">
        <x:v>Materiality</x:v>
      </x:c>
      <x:c r="B10" s="7" t="str">
        <x:v>Review all dashboard signals</x:v>
      </x:c>
      <x:c r="C10" s="7" t="str">
        <x:v>Finance lead</x:v>
      </x:c>
      <x:c r="D10" s="7" t="str">
        <x:v>Add quantitative and qualitative thresholds</x:v>
      </x:c>
    </x:row>
    <x:row r="11" ht="28" customHeight="1">
      <x:c r="A11" s="7" t="str">
        <x:v>Decision boundary</x:v>
      </x:c>
      <x:c r="B11" s="7" t="str">
        <x:v>Analytical aid only</x:v>
      </x:c>
      <x:c r="C11" s="7" t="str">
        <x:v>Responsible reviewer</x:v>
      </x:c>
      <x:c r="D11" s="7" t="str">
        <x:v>No audit opinion or investment advice</x:v>
      </x:c>
    </x:row>
    <x:row r="12" ht="28" customHeight="1"/>
    <x:row r="13" ht="28" customHeight="1"/>
    <x:row r="14" ht="28" customHeight="1"/>
  </x:sheetData>
  <x:mergeCells>
    <x:mergeCell ref="A1:D1"/>
  </x:mergeCells>
  <x:pageMargins left="0.7" right="0.7" top="0.75" bottom="0.75" header="0.3" footer="0.3"/>
</x:worksheet>
</file>